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let\Desktop\Tài liệu họp TCT tháng 9\Các PL\"/>
    </mc:Choice>
  </mc:AlternateContent>
  <xr:revisionPtr revIDLastSave="0" documentId="13_ncr:1_{A682A076-037E-487D-9BBA-8C04968A3E7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ổng Bộ KHCN đề xuất" sheetId="2" r:id="rId1"/>
  </sheets>
  <definedNames>
    <definedName name="_xlnm._FilterDatabase" localSheetId="0" hidden="1">'Tổng Bộ KHCN đề xuất'!$A$6:$Y$79</definedName>
    <definedName name="_xlnm.Print_Titles" localSheetId="0">'Tổng Bộ KHCN đề xuất'!$4:$5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46" i="2"/>
  <c r="G45" i="2"/>
  <c r="H45" i="2"/>
  <c r="F45" i="2" l="1"/>
  <c r="I45" i="2"/>
  <c r="J45" i="2"/>
  <c r="K45" i="2"/>
  <c r="L45" i="2"/>
  <c r="M45" i="2"/>
  <c r="N45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8" i="2"/>
  <c r="N7" i="2"/>
  <c r="M7" i="2"/>
  <c r="N6" i="2" l="1"/>
  <c r="M6" i="2"/>
  <c r="L7" i="2"/>
  <c r="L6" i="2" s="1"/>
  <c r="K7" i="2" l="1"/>
  <c r="K6" i="2" s="1"/>
  <c r="J7" i="2"/>
  <c r="J6" i="2" s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H7" i="2"/>
  <c r="H6" i="2" s="1"/>
  <c r="G7" i="2"/>
  <c r="G6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I8" i="2"/>
  <c r="F8" i="2"/>
  <c r="I7" i="2" l="1"/>
  <c r="I6" i="2" s="1"/>
  <c r="F7" i="2"/>
  <c r="F6" i="2" s="1"/>
  <c r="E26" i="2" l="1"/>
  <c r="D26" i="2"/>
  <c r="E39" i="2"/>
  <c r="D39" i="2"/>
  <c r="D7" i="2" s="1"/>
  <c r="E7" i="2" l="1"/>
  <c r="D45" i="2" l="1"/>
  <c r="E45" i="2"/>
  <c r="E6" i="2" s="1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3" i="2"/>
  <c r="C42" i="2"/>
  <c r="C41" i="2"/>
  <c r="C40" i="2"/>
  <c r="C21" i="2"/>
  <c r="C25" i="2"/>
  <c r="C20" i="2"/>
  <c r="C19" i="2"/>
  <c r="C34" i="2"/>
  <c r="C18" i="2"/>
  <c r="C33" i="2"/>
  <c r="C38" i="2"/>
  <c r="C37" i="2"/>
  <c r="C36" i="2"/>
  <c r="C17" i="2"/>
  <c r="C16" i="2"/>
  <c r="C15" i="2"/>
  <c r="C22" i="2"/>
  <c r="C24" i="2"/>
  <c r="C14" i="2"/>
  <c r="C13" i="2"/>
  <c r="C23" i="2"/>
  <c r="C35" i="2"/>
  <c r="C12" i="2"/>
  <c r="C11" i="2"/>
  <c r="C32" i="2"/>
  <c r="C30" i="2"/>
  <c r="C26" i="2"/>
  <c r="C29" i="2"/>
  <c r="C8" i="2"/>
  <c r="C9" i="2"/>
  <c r="C10" i="2"/>
  <c r="C31" i="2"/>
  <c r="C39" i="2" l="1"/>
  <c r="C7" i="2" s="1"/>
  <c r="C45" i="2"/>
  <c r="D6" i="2"/>
  <c r="C6" i="2" l="1"/>
</calcChain>
</file>

<file path=xl/sharedStrings.xml><?xml version="1.0" encoding="utf-8"?>
<sst xmlns="http://schemas.openxmlformats.org/spreadsheetml/2006/main" count="97" uniqueCount="89">
  <si>
    <t>STT</t>
  </si>
  <si>
    <t>ĐƠN VỊ</t>
  </si>
  <si>
    <t>I</t>
  </si>
  <si>
    <t>Bộ, ngành, cơ quan trung ương</t>
  </si>
  <si>
    <t>II</t>
  </si>
  <si>
    <t xml:space="preserve">Tỉnh, thành phố </t>
  </si>
  <si>
    <t>Đài Tiếng nói Việt Nam</t>
  </si>
  <si>
    <t>Bộ Khoa học và Công nghệ</t>
  </si>
  <si>
    <t>Tổng cộng (I + II)</t>
  </si>
  <si>
    <t>Trung ương mặt trận tổ quốc Việt Nam</t>
  </si>
  <si>
    <t xml:space="preserve">Tuyên Quang </t>
  </si>
  <si>
    <t>Khánh Hòa</t>
  </si>
  <si>
    <t xml:space="preserve">Bộ Giáo dục và Đào tạo 
</t>
  </si>
  <si>
    <t xml:space="preserve">Bộ Công an 
</t>
  </si>
  <si>
    <t xml:space="preserve">Thông tấn xã Việt Nam </t>
  </si>
  <si>
    <t xml:space="preserve">Liên minh Hợp tác xã Việt Nam </t>
  </si>
  <si>
    <t xml:space="preserve">Bộ Tư pháp </t>
  </si>
  <si>
    <t>Bộ Ngoại giao</t>
  </si>
  <si>
    <t>Trung ương Đoàn Thanh niên Cộng sản Hồ Chí Minh</t>
  </si>
  <si>
    <t xml:space="preserve">Lai Châu 
</t>
  </si>
  <si>
    <t xml:space="preserve">Lào Cai 
</t>
  </si>
  <si>
    <t>Thái Nguyên</t>
  </si>
  <si>
    <t>Điện Biên</t>
  </si>
  <si>
    <t>Lạng Sơn</t>
  </si>
  <si>
    <t>Sơn La</t>
  </si>
  <si>
    <t>Phú Thọ</t>
  </si>
  <si>
    <t>Cao Bằng</t>
  </si>
  <si>
    <t>Bắc Ninh</t>
  </si>
  <si>
    <t>Hải Phòng</t>
  </si>
  <si>
    <t>Cà Mau</t>
  </si>
  <si>
    <t>Cần Thơ</t>
  </si>
  <si>
    <t>Vĩnh Long</t>
  </si>
  <si>
    <t>An Giang</t>
  </si>
  <si>
    <t>Đồng Tháp</t>
  </si>
  <si>
    <t>Tây Ninh</t>
  </si>
  <si>
    <t>Lâm Đồng</t>
  </si>
  <si>
    <t>Đắk Lắk</t>
  </si>
  <si>
    <t>Gia Lai</t>
  </si>
  <si>
    <t>Quảng Ngãi</t>
  </si>
  <si>
    <t>Đà Nẵng</t>
  </si>
  <si>
    <t>Thừa Thiên Huế</t>
  </si>
  <si>
    <t>Quảng Trị</t>
  </si>
  <si>
    <t>Hà Tĩnh</t>
  </si>
  <si>
    <t>Nghệ An</t>
  </si>
  <si>
    <t>Thanh Hóa</t>
  </si>
  <si>
    <t>Ninh Bình</t>
  </si>
  <si>
    <t>Hưng Yên</t>
  </si>
  <si>
    <t>Hội Liên hiệp phụ nữ Việt Nam</t>
  </si>
  <si>
    <t>Tổng liên đoàn lao động Việt Nam</t>
  </si>
  <si>
    <t>Đài Truyền hình Việt Nam</t>
  </si>
  <si>
    <t>Bộ Dân tộc và Tôn giáo</t>
  </si>
  <si>
    <t>Kiểm toán Nhà nước</t>
  </si>
  <si>
    <t>Liên hiệp các hội kỹ thuật Việt Nam</t>
  </si>
  <si>
    <t>Tòa án nhân dân tối cao</t>
  </si>
  <si>
    <t>Bộ Y tế</t>
  </si>
  <si>
    <t>Bộ Nông nghiệp và Môi trường</t>
  </si>
  <si>
    <t>Viện Hàn lâm Khoa học xã hội Việt Nam</t>
  </si>
  <si>
    <t>Bộ Công Thương</t>
  </si>
  <si>
    <t>Bộ Văn hoá Thể thao và Du lịch</t>
  </si>
  <si>
    <t>Viện Hàn lâm KHCN Việt Nam</t>
  </si>
  <si>
    <t>Bộ Nội vụ</t>
  </si>
  <si>
    <t>Học viện Chính trị quốc gia Hồ Chí Minh</t>
  </si>
  <si>
    <t>Đại học quốc gia thành phố Hồ Chí Minh</t>
  </si>
  <si>
    <t>Văn phòng TW Đảng</t>
  </si>
  <si>
    <t>Bộ Quốc phòng</t>
  </si>
  <si>
    <t>Ngân hàng Nhà nước Việt Nam</t>
  </si>
  <si>
    <t>Đại học Quốc gia Hà Nội</t>
  </si>
  <si>
    <t xml:space="preserve">Thanh tra Chính phủ </t>
  </si>
  <si>
    <t xml:space="preserve">Bộ xây dựng </t>
  </si>
  <si>
    <t>TỔNG CỘNG</t>
  </si>
  <si>
    <t>KH 02-KH/BCĐTW</t>
  </si>
  <si>
    <t>ĐỢT 1 
(NQ 57, NQ 71)</t>
  </si>
  <si>
    <t>TỔNG NHU CẦU ĐỀ XUẤT NĂM 2025</t>
  </si>
  <si>
    <t>Tp Hồ Chí Minh</t>
  </si>
  <si>
    <t>TP Hà Nội</t>
  </si>
  <si>
    <t>Đồng Nai</t>
  </si>
  <si>
    <t xml:space="preserve">Quảng Ninh </t>
  </si>
  <si>
    <t>CHI THƯỜNG XUYÊN</t>
  </si>
  <si>
    <t>CHI ĐẦU TƯ</t>
  </si>
  <si>
    <t>KINIH PHÍ ĐỀ NGHỊ BTC PHÂN BỔ</t>
  </si>
  <si>
    <t>KINH PHÍ BỘ TÀI CHÍNH THỐNG NHẤT</t>
  </si>
  <si>
    <t>KINH PHÍ THỦ TƯỚNG GIAO</t>
  </si>
  <si>
    <t xml:space="preserve">Bộ Tài chính </t>
  </si>
  <si>
    <t>Tạp chí cộng sản</t>
  </si>
  <si>
    <t>Ban Tuyên Giáo Trung ương</t>
  </si>
  <si>
    <t>Viện Kiểm sát nhân dân tối cao</t>
  </si>
  <si>
    <t>Cập nhật 13h30 ngày 09/9/2025</t>
  </si>
  <si>
    <r>
      <t xml:space="preserve">Kính gửi: </t>
    </r>
    <r>
      <rPr>
        <sz val="13"/>
        <color theme="1"/>
        <rFont val="Times New Roman"/>
        <family val="1"/>
      </rPr>
      <t xml:space="preserve"> - Các đồng chí Bộ trưởng, Thủ trưởng các cơ quan ngang Bộ;
                                             - Các đồng chí Thứ trưởng các Bộ, cơ quan ngang Bộ; thành viên Tổ công tác.</t>
    </r>
  </si>
  <si>
    <t>PHỤ LỤC 06: ĐĂNG KÝ KINH PHÍ CỦA ĐỊA PHƯƠNG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</si>
</sst>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color theme="1"/>
      <name val="Arial"/>
      <family val="1"/>
      <scheme val="minor"/>
    </font>
    <font>
      <sz val="13"/>
      <color rgb="FFFF0000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5" fillId="4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165" fontId="4" fillId="0" borderId="1" xfId="3" applyNumberFormat="1" applyFont="1" applyBorder="1" applyAlignment="1">
      <alignment horizontal="center" vertical="center" wrapText="1"/>
    </xf>
    <xf numFmtId="165" fontId="5" fillId="4" borderId="1" xfId="3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165" fontId="5" fillId="4" borderId="1" xfId="3" applyNumberFormat="1" applyFont="1" applyFill="1" applyBorder="1" applyAlignment="1">
      <alignment horizontal="center" vertical="center"/>
    </xf>
    <xf numFmtId="165" fontId="0" fillId="3" borderId="0" xfId="3" applyNumberFormat="1" applyFont="1" applyFill="1" applyAlignment="1">
      <alignment horizontal="center" vertical="center"/>
    </xf>
    <xf numFmtId="165" fontId="0" fillId="0" borderId="0" xfId="3" applyNumberFormat="1" applyFont="1" applyAlignment="1">
      <alignment horizontal="center" vertical="center"/>
    </xf>
    <xf numFmtId="165" fontId="3" fillId="0" borderId="0" xfId="3" applyNumberFormat="1" applyFont="1"/>
    <xf numFmtId="165" fontId="6" fillId="2" borderId="1" xfId="3" applyNumberFormat="1" applyFont="1" applyFill="1" applyBorder="1" applyAlignment="1">
      <alignment horizontal="left" vertical="center" wrapText="1"/>
    </xf>
    <xf numFmtId="165" fontId="6" fillId="0" borderId="1" xfId="3" applyNumberFormat="1" applyFont="1" applyBorder="1" applyAlignment="1">
      <alignment vertical="center" wrapText="1"/>
    </xf>
    <xf numFmtId="165" fontId="6" fillId="0" borderId="1" xfId="3" applyNumberFormat="1" applyFont="1" applyBorder="1" applyAlignment="1">
      <alignment horizontal="left" wrapText="1"/>
    </xf>
    <xf numFmtId="165" fontId="6" fillId="3" borderId="1" xfId="3" applyNumberFormat="1" applyFont="1" applyFill="1" applyBorder="1" applyAlignment="1">
      <alignment vertical="center"/>
    </xf>
    <xf numFmtId="165" fontId="6" fillId="3" borderId="1" xfId="3" applyNumberFormat="1" applyFont="1" applyFill="1" applyBorder="1" applyAlignment="1">
      <alignment vertical="center" wrapText="1"/>
    </xf>
    <xf numFmtId="165" fontId="0" fillId="3" borderId="0" xfId="3" applyNumberFormat="1" applyFont="1" applyFill="1"/>
    <xf numFmtId="165" fontId="0" fillId="0" borderId="0" xfId="3" applyNumberFormat="1" applyFont="1"/>
    <xf numFmtId="165" fontId="10" fillId="3" borderId="1" xfId="3" applyNumberFormat="1" applyFont="1" applyFill="1" applyBorder="1" applyAlignment="1">
      <alignment vertical="center" wrapText="1"/>
    </xf>
    <xf numFmtId="0" fontId="0" fillId="3" borderId="1" xfId="0" applyFill="1" applyBorder="1"/>
    <xf numFmtId="165" fontId="0" fillId="3" borderId="1" xfId="3" applyNumberFormat="1" applyFont="1" applyFill="1" applyBorder="1" applyAlignment="1">
      <alignment horizontal="center" vertical="center"/>
    </xf>
    <xf numFmtId="165" fontId="0" fillId="3" borderId="1" xfId="3" applyNumberFormat="1" applyFont="1" applyFill="1" applyBorder="1"/>
    <xf numFmtId="165" fontId="3" fillId="0" borderId="0" xfId="0" applyNumberFormat="1" applyFont="1"/>
    <xf numFmtId="9" fontId="3" fillId="0" borderId="0" xfId="4" applyFont="1" applyAlignment="1">
      <alignment horizontal="center" vertical="center"/>
    </xf>
    <xf numFmtId="9" fontId="3" fillId="0" borderId="0" xfId="4" applyFont="1"/>
    <xf numFmtId="0" fontId="3" fillId="0" borderId="1" xfId="0" applyFont="1" applyBorder="1"/>
    <xf numFmtId="3" fontId="8" fillId="0" borderId="1" xfId="0" applyNumberFormat="1" applyFont="1" applyBorder="1"/>
    <xf numFmtId="3" fontId="6" fillId="4" borderId="1" xfId="0" applyNumberFormat="1" applyFont="1" applyFill="1" applyBorder="1"/>
    <xf numFmtId="3" fontId="5" fillId="4" borderId="1" xfId="0" applyNumberFormat="1" applyFont="1" applyFill="1" applyBorder="1"/>
    <xf numFmtId="3" fontId="6" fillId="0" borderId="1" xfId="0" applyNumberFormat="1" applyFont="1" applyBorder="1"/>
    <xf numFmtId="0" fontId="5" fillId="5" borderId="1" xfId="0" applyFont="1" applyFill="1" applyBorder="1" applyAlignment="1">
      <alignment horizontal="center" vertical="center" wrapText="1"/>
    </xf>
    <xf numFmtId="165" fontId="5" fillId="5" borderId="1" xfId="3" applyNumberFormat="1" applyFont="1" applyFill="1" applyBorder="1" applyAlignment="1">
      <alignment horizontal="center" vertical="center" wrapText="1"/>
    </xf>
    <xf numFmtId="0" fontId="0" fillId="5" borderId="0" xfId="0" applyFill="1"/>
    <xf numFmtId="3" fontId="4" fillId="5" borderId="1" xfId="0" applyNumberFormat="1" applyFont="1" applyFill="1" applyBorder="1" applyAlignment="1">
      <alignment vertical="center"/>
    </xf>
    <xf numFmtId="3" fontId="4" fillId="4" borderId="1" xfId="0" applyNumberFormat="1" applyFont="1" applyFill="1" applyBorder="1"/>
    <xf numFmtId="0" fontId="10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">
    <cellStyle name="Comma" xfId="3" builtinId="3"/>
    <cellStyle name="Normal" xfId="0" builtinId="0"/>
    <cellStyle name="Normal 2" xfId="1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30"/>
  <sheetViews>
    <sheetView tabSelected="1" zoomScale="70" zoomScaleNormal="70" workbookViewId="0">
      <pane ySplit="7" topLeftCell="A45" activePane="bottomLeft" state="frozen"/>
      <selection pane="bottomLeft" sqref="A1:N1"/>
    </sheetView>
  </sheetViews>
  <sheetFormatPr defaultRowHeight="15.75" x14ac:dyDescent="0.25"/>
  <cols>
    <col min="1" max="1" width="5.375" customWidth="1"/>
    <col min="2" max="2" width="37.5" customWidth="1"/>
    <col min="3" max="3" width="18.75" style="27" customWidth="1"/>
    <col min="4" max="4" width="20.875" style="35" customWidth="1"/>
    <col min="5" max="5" width="20.625" style="35" customWidth="1"/>
    <col min="6" max="6" width="15.25" hidden="1" customWidth="1"/>
    <col min="7" max="7" width="15.125" hidden="1" customWidth="1"/>
    <col min="8" max="8" width="11" hidden="1" customWidth="1"/>
    <col min="9" max="9" width="12" hidden="1" customWidth="1"/>
    <col min="10" max="10" width="15.375" hidden="1" customWidth="1"/>
    <col min="11" max="11" width="11.5" hidden="1" customWidth="1"/>
    <col min="12" max="12" width="14.125" hidden="1" customWidth="1"/>
    <col min="13" max="13" width="14.625" hidden="1" customWidth="1"/>
    <col min="14" max="14" width="1.5" hidden="1" customWidth="1"/>
  </cols>
  <sheetData>
    <row r="1" spans="1:14" ht="31.9" customHeight="1" x14ac:dyDescent="0.25">
      <c r="A1" s="56" t="s">
        <v>88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36" customHeight="1" x14ac:dyDescent="0.25">
      <c r="A2" s="56" t="s">
        <v>87</v>
      </c>
      <c r="B2" s="56"/>
      <c r="C2" s="56"/>
      <c r="D2" s="56"/>
      <c r="E2" s="56"/>
      <c r="F2" t="s">
        <v>86</v>
      </c>
    </row>
    <row r="3" spans="1:14" ht="15.75" customHeight="1" x14ac:dyDescent="0.25">
      <c r="A3" s="6"/>
      <c r="B3" s="40"/>
      <c r="C3" s="41"/>
      <c r="D3" s="42"/>
      <c r="E3" s="28"/>
    </row>
    <row r="4" spans="1:14" ht="63.75" customHeight="1" x14ac:dyDescent="0.25">
      <c r="A4" s="55" t="s">
        <v>0</v>
      </c>
      <c r="B4" s="55" t="s">
        <v>1</v>
      </c>
      <c r="C4" s="55" t="s">
        <v>72</v>
      </c>
      <c r="D4" s="55"/>
      <c r="E4" s="55"/>
      <c r="F4" s="57" t="s">
        <v>79</v>
      </c>
      <c r="G4" s="57"/>
      <c r="H4" s="57"/>
      <c r="I4" s="57" t="s">
        <v>80</v>
      </c>
      <c r="J4" s="57"/>
      <c r="K4" s="57"/>
      <c r="L4" s="54" t="s">
        <v>81</v>
      </c>
      <c r="M4" s="54"/>
      <c r="N4" s="54"/>
    </row>
    <row r="5" spans="1:14" ht="86.25" customHeight="1" x14ac:dyDescent="0.25">
      <c r="A5" s="55"/>
      <c r="B5" s="55"/>
      <c r="C5" s="22" t="s">
        <v>69</v>
      </c>
      <c r="D5" s="22" t="s">
        <v>71</v>
      </c>
      <c r="E5" s="22" t="s">
        <v>70</v>
      </c>
      <c r="F5" s="7" t="s">
        <v>69</v>
      </c>
      <c r="G5" s="7" t="s">
        <v>77</v>
      </c>
      <c r="H5" s="7" t="s">
        <v>78</v>
      </c>
      <c r="I5" s="7" t="s">
        <v>69</v>
      </c>
      <c r="J5" s="7" t="s">
        <v>77</v>
      </c>
      <c r="K5" s="7" t="s">
        <v>78</v>
      </c>
      <c r="L5" s="7" t="s">
        <v>69</v>
      </c>
      <c r="M5" s="7" t="s">
        <v>77</v>
      </c>
      <c r="N5" s="7" t="s">
        <v>78</v>
      </c>
    </row>
    <row r="6" spans="1:14" s="50" customFormat="1" ht="24.95" hidden="1" customHeight="1" x14ac:dyDescent="0.25">
      <c r="A6" s="48"/>
      <c r="B6" s="48" t="s">
        <v>8</v>
      </c>
      <c r="C6" s="49">
        <f>SUBTOTAL(9,C7:C76)</f>
        <v>67567123.334460005</v>
      </c>
      <c r="D6" s="49">
        <f t="shared" ref="D6:E6" si="0">SUBTOTAL(9,D7:D76)</f>
        <v>61637336</v>
      </c>
      <c r="E6" s="49">
        <f t="shared" si="0"/>
        <v>5929787.3344599996</v>
      </c>
      <c r="F6" s="51">
        <f>F7+F45</f>
        <v>7225560</v>
      </c>
      <c r="G6" s="51">
        <f t="shared" ref="G6:N6" si="1">G7+G45</f>
        <v>2399739</v>
      </c>
      <c r="H6" s="51">
        <f t="shared" si="1"/>
        <v>4825821</v>
      </c>
      <c r="I6" s="51">
        <f t="shared" si="1"/>
        <v>5888841</v>
      </c>
      <c r="J6" s="51">
        <f t="shared" si="1"/>
        <v>2252822</v>
      </c>
      <c r="K6" s="51">
        <f t="shared" si="1"/>
        <v>3636019</v>
      </c>
      <c r="L6" s="51">
        <f t="shared" si="1"/>
        <v>2526575</v>
      </c>
      <c r="M6" s="51">
        <f t="shared" si="1"/>
        <v>2181556</v>
      </c>
      <c r="N6" s="51">
        <f t="shared" si="1"/>
        <v>345019</v>
      </c>
    </row>
    <row r="7" spans="1:14" s="5" customFormat="1" ht="24.95" hidden="1" customHeight="1" x14ac:dyDescent="0.25">
      <c r="A7" s="8" t="s">
        <v>2</v>
      </c>
      <c r="B7" s="9" t="s">
        <v>3</v>
      </c>
      <c r="C7" s="23">
        <f>SUBTOTAL(9,C8:C43)</f>
        <v>62501293.430299997</v>
      </c>
      <c r="D7" s="23">
        <f t="shared" ref="D7:E7" si="2">SUBTOTAL(9,D8:D43)</f>
        <v>60179544</v>
      </c>
      <c r="E7" s="23">
        <f t="shared" si="2"/>
        <v>2321749.4303000001</v>
      </c>
      <c r="F7" s="46">
        <f>SUM(G7+H7)</f>
        <v>6431658</v>
      </c>
      <c r="G7" s="52">
        <f>SUM(G8:G43)</f>
        <v>2399739</v>
      </c>
      <c r="H7" s="52">
        <f>SUM(H8:H43)</f>
        <v>4031919</v>
      </c>
      <c r="I7" s="52">
        <f>J7+K7</f>
        <v>5888841</v>
      </c>
      <c r="J7" s="52">
        <f>SUM(J8:J43)</f>
        <v>2252822</v>
      </c>
      <c r="K7" s="52">
        <f>SUM(K8:K43)</f>
        <v>3636019</v>
      </c>
      <c r="L7" s="52">
        <f>M7+N7</f>
        <v>2526575</v>
      </c>
      <c r="M7" s="52">
        <f>SUM(M8:M43)</f>
        <v>2181556</v>
      </c>
      <c r="N7" s="52">
        <f>SUM(N8:N43)</f>
        <v>345019</v>
      </c>
    </row>
    <row r="8" spans="1:14" s="1" customFormat="1" ht="24.95" hidden="1" customHeight="1" x14ac:dyDescent="0.25">
      <c r="A8" s="12">
        <v>1</v>
      </c>
      <c r="B8" s="17" t="s">
        <v>64</v>
      </c>
      <c r="C8" s="24">
        <f t="shared" ref="C8:C38" si="3">D8+E8</f>
        <v>2645000</v>
      </c>
      <c r="D8" s="29">
        <v>2620000</v>
      </c>
      <c r="E8" s="29">
        <v>25000</v>
      </c>
      <c r="F8" s="47">
        <f>G8+H8</f>
        <v>1840000</v>
      </c>
      <c r="G8" s="47">
        <v>1500000</v>
      </c>
      <c r="H8" s="47">
        <v>340000</v>
      </c>
      <c r="I8" s="47">
        <f>J8+K8</f>
        <v>1840000</v>
      </c>
      <c r="J8" s="47">
        <v>1500000</v>
      </c>
      <c r="K8" s="47">
        <v>340000</v>
      </c>
      <c r="L8" s="47">
        <f>M8+N8</f>
        <v>1840000</v>
      </c>
      <c r="M8" s="47">
        <v>1500000</v>
      </c>
      <c r="N8" s="47">
        <v>340000</v>
      </c>
    </row>
    <row r="9" spans="1:14" s="1" customFormat="1" ht="95.25" hidden="1" customHeight="1" x14ac:dyDescent="0.25">
      <c r="A9" s="10">
        <v>2</v>
      </c>
      <c r="B9" s="16" t="s">
        <v>13</v>
      </c>
      <c r="C9" s="24">
        <f t="shared" si="3"/>
        <v>54676252</v>
      </c>
      <c r="D9" s="30">
        <v>54225780</v>
      </c>
      <c r="E9" s="30">
        <v>450472</v>
      </c>
      <c r="F9" s="11">
        <f t="shared" ref="F9:F43" si="4">G9+H9</f>
        <v>3841740</v>
      </c>
      <c r="G9" s="11">
        <v>550740</v>
      </c>
      <c r="H9" s="11">
        <v>3291000</v>
      </c>
      <c r="I9" s="11">
        <f t="shared" ref="I9:I43" si="5">J9+K9</f>
        <v>3841740</v>
      </c>
      <c r="J9" s="11">
        <v>550740</v>
      </c>
      <c r="K9" s="11">
        <v>3291000</v>
      </c>
      <c r="L9" s="11">
        <f t="shared" ref="L9:L43" si="6">M9+N9</f>
        <v>550740</v>
      </c>
      <c r="M9" s="11">
        <v>550740</v>
      </c>
      <c r="N9" s="11"/>
    </row>
    <row r="10" spans="1:14" s="1" customFormat="1" ht="33" hidden="1" customHeight="1" x14ac:dyDescent="0.25">
      <c r="A10" s="12">
        <v>3</v>
      </c>
      <c r="B10" s="16" t="s">
        <v>12</v>
      </c>
      <c r="C10" s="24">
        <f t="shared" si="3"/>
        <v>795600</v>
      </c>
      <c r="D10" s="30">
        <v>723800</v>
      </c>
      <c r="E10" s="36">
        <v>71800</v>
      </c>
      <c r="F10" s="11">
        <f t="shared" si="4"/>
        <v>222400</v>
      </c>
      <c r="G10" s="11">
        <v>10000</v>
      </c>
      <c r="H10" s="11">
        <v>212400</v>
      </c>
      <c r="I10" s="11">
        <f t="shared" si="5"/>
        <v>5000</v>
      </c>
      <c r="J10" s="11">
        <v>5000</v>
      </c>
      <c r="K10" s="11"/>
      <c r="L10" s="11">
        <f t="shared" si="6"/>
        <v>0</v>
      </c>
      <c r="M10" s="11"/>
      <c r="N10" s="11"/>
    </row>
    <row r="11" spans="1:14" s="1" customFormat="1" ht="24.95" hidden="1" customHeight="1" x14ac:dyDescent="0.25">
      <c r="A11" s="10">
        <v>4</v>
      </c>
      <c r="B11" s="16" t="s">
        <v>60</v>
      </c>
      <c r="C11" s="24">
        <f t="shared" si="3"/>
        <v>161184</v>
      </c>
      <c r="D11" s="30">
        <v>70996</v>
      </c>
      <c r="E11" s="30">
        <v>90188</v>
      </c>
      <c r="F11" s="11">
        <f t="shared" si="4"/>
        <v>31091</v>
      </c>
      <c r="G11" s="11">
        <v>31091</v>
      </c>
      <c r="H11" s="11"/>
      <c r="I11" s="11">
        <f t="shared" si="5"/>
        <v>31091</v>
      </c>
      <c r="J11" s="11">
        <v>31091</v>
      </c>
      <c r="K11" s="11"/>
      <c r="L11" s="11">
        <f t="shared" si="6"/>
        <v>31091</v>
      </c>
      <c r="M11" s="11">
        <v>31091</v>
      </c>
      <c r="N11" s="11"/>
    </row>
    <row r="12" spans="1:14" s="1" customFormat="1" ht="24.95" hidden="1" customHeight="1" x14ac:dyDescent="0.25">
      <c r="A12" s="12">
        <v>5</v>
      </c>
      <c r="B12" s="16" t="s">
        <v>68</v>
      </c>
      <c r="C12" s="24">
        <f t="shared" si="3"/>
        <v>191111</v>
      </c>
      <c r="D12" s="30">
        <v>120000</v>
      </c>
      <c r="E12" s="36">
        <v>71111</v>
      </c>
      <c r="F12" s="47">
        <f t="shared" si="4"/>
        <v>0</v>
      </c>
      <c r="G12" s="47"/>
      <c r="H12" s="47"/>
      <c r="I12" s="47">
        <f t="shared" si="5"/>
        <v>0</v>
      </c>
      <c r="J12" s="47"/>
      <c r="K12" s="47"/>
      <c r="L12" s="47">
        <f t="shared" si="6"/>
        <v>0</v>
      </c>
      <c r="M12" s="47"/>
      <c r="N12" s="47"/>
    </row>
    <row r="13" spans="1:14" s="1" customFormat="1" ht="24.75" hidden="1" customHeight="1" x14ac:dyDescent="0.25">
      <c r="A13" s="10">
        <v>6</v>
      </c>
      <c r="B13" s="16" t="s">
        <v>58</v>
      </c>
      <c r="C13" s="24">
        <f t="shared" si="3"/>
        <v>119272</v>
      </c>
      <c r="D13" s="30">
        <v>58492</v>
      </c>
      <c r="E13" s="36">
        <v>60780</v>
      </c>
      <c r="F13" s="47">
        <f t="shared" si="4"/>
        <v>0</v>
      </c>
      <c r="G13" s="47"/>
      <c r="H13" s="47"/>
      <c r="I13" s="47">
        <f t="shared" si="5"/>
        <v>0</v>
      </c>
      <c r="J13" s="47"/>
      <c r="K13" s="47"/>
      <c r="L13" s="47">
        <f t="shared" si="6"/>
        <v>0</v>
      </c>
      <c r="M13" s="47"/>
      <c r="N13" s="47"/>
    </row>
    <row r="14" spans="1:14" s="1" customFormat="1" ht="24.95" hidden="1" customHeight="1" x14ac:dyDescent="0.25">
      <c r="A14" s="12">
        <v>7</v>
      </c>
      <c r="B14" s="16" t="s">
        <v>57</v>
      </c>
      <c r="C14" s="24">
        <f t="shared" si="3"/>
        <v>303895</v>
      </c>
      <c r="D14" s="30"/>
      <c r="E14" s="30">
        <v>303895</v>
      </c>
      <c r="F14" s="47">
        <f t="shared" si="4"/>
        <v>0</v>
      </c>
      <c r="G14" s="47"/>
      <c r="H14" s="47"/>
      <c r="I14" s="47">
        <f t="shared" si="5"/>
        <v>0</v>
      </c>
      <c r="J14" s="47"/>
      <c r="K14" s="47"/>
      <c r="L14" s="47">
        <f t="shared" si="6"/>
        <v>0</v>
      </c>
      <c r="M14" s="47"/>
      <c r="N14" s="47"/>
    </row>
    <row r="15" spans="1:14" s="1" customFormat="1" ht="24.95" hidden="1" customHeight="1" x14ac:dyDescent="0.25">
      <c r="A15" s="10">
        <v>8</v>
      </c>
      <c r="B15" s="16" t="s">
        <v>55</v>
      </c>
      <c r="C15" s="24">
        <f t="shared" si="3"/>
        <v>70015</v>
      </c>
      <c r="D15" s="30"/>
      <c r="E15" s="30">
        <v>70015</v>
      </c>
      <c r="F15" s="47">
        <f t="shared" si="4"/>
        <v>0</v>
      </c>
      <c r="G15" s="47"/>
      <c r="H15" s="47"/>
      <c r="I15" s="47">
        <f t="shared" si="5"/>
        <v>0</v>
      </c>
      <c r="J15" s="47"/>
      <c r="K15" s="47"/>
      <c r="L15" s="47">
        <f t="shared" si="6"/>
        <v>0</v>
      </c>
      <c r="M15" s="47"/>
      <c r="N15" s="47"/>
    </row>
    <row r="16" spans="1:14" s="53" customFormat="1" ht="24.95" hidden="1" customHeight="1" x14ac:dyDescent="0.25">
      <c r="A16" s="12">
        <v>9</v>
      </c>
      <c r="B16" s="16" t="s">
        <v>54</v>
      </c>
      <c r="C16" s="24">
        <f t="shared" si="3"/>
        <v>122690</v>
      </c>
      <c r="D16" s="30">
        <v>6000</v>
      </c>
      <c r="E16" s="36">
        <v>116690</v>
      </c>
      <c r="F16" s="47">
        <f t="shared" si="4"/>
        <v>0</v>
      </c>
      <c r="G16" s="47"/>
      <c r="H16" s="47"/>
      <c r="I16" s="47">
        <f t="shared" si="5"/>
        <v>0</v>
      </c>
      <c r="J16" s="47"/>
      <c r="K16" s="47"/>
      <c r="L16" s="47">
        <f t="shared" si="6"/>
        <v>0</v>
      </c>
      <c r="M16" s="47"/>
      <c r="N16" s="47"/>
    </row>
    <row r="17" spans="1:25" s="1" customFormat="1" ht="55.5" hidden="1" customHeight="1" x14ac:dyDescent="0.25">
      <c r="A17" s="10">
        <v>10</v>
      </c>
      <c r="B17" s="16" t="s">
        <v>7</v>
      </c>
      <c r="C17" s="24">
        <f t="shared" si="3"/>
        <v>1324019.4303000001</v>
      </c>
      <c r="D17" s="30">
        <v>1071488</v>
      </c>
      <c r="E17" s="30">
        <v>252531.43030000001</v>
      </c>
      <c r="F17" s="11">
        <f t="shared" si="4"/>
        <v>34266</v>
      </c>
      <c r="G17" s="11">
        <v>34266</v>
      </c>
      <c r="H17" s="11"/>
      <c r="I17" s="11">
        <f t="shared" si="5"/>
        <v>34266</v>
      </c>
      <c r="J17" s="11">
        <v>34266</v>
      </c>
      <c r="K17" s="11"/>
      <c r="L17" s="11">
        <f t="shared" si="6"/>
        <v>0</v>
      </c>
      <c r="M17" s="11"/>
      <c r="N17" s="11"/>
    </row>
    <row r="18" spans="1:25" s="1" customFormat="1" ht="24.95" hidden="1" customHeight="1" x14ac:dyDescent="0.25">
      <c r="A18" s="12">
        <v>11</v>
      </c>
      <c r="B18" s="16" t="s">
        <v>16</v>
      </c>
      <c r="C18" s="24">
        <f t="shared" si="3"/>
        <v>606080</v>
      </c>
      <c r="D18" s="30">
        <v>420280</v>
      </c>
      <c r="E18" s="36">
        <v>185800</v>
      </c>
      <c r="F18" s="47">
        <f t="shared" si="4"/>
        <v>83500</v>
      </c>
      <c r="G18" s="47"/>
      <c r="H18" s="47">
        <v>83500</v>
      </c>
      <c r="I18" s="47">
        <f t="shared" si="5"/>
        <v>0</v>
      </c>
      <c r="J18" s="47"/>
      <c r="K18" s="47"/>
      <c r="L18" s="47">
        <f t="shared" si="6"/>
        <v>0</v>
      </c>
      <c r="M18" s="47"/>
      <c r="N18" s="47"/>
    </row>
    <row r="19" spans="1:25" s="1" customFormat="1" ht="24.95" hidden="1" customHeight="1" x14ac:dyDescent="0.25">
      <c r="A19" s="10">
        <v>12</v>
      </c>
      <c r="B19" s="16" t="s">
        <v>50</v>
      </c>
      <c r="C19" s="24">
        <f t="shared" si="3"/>
        <v>4110</v>
      </c>
      <c r="D19" s="30">
        <v>4110</v>
      </c>
      <c r="E19" s="30"/>
      <c r="F19" s="47">
        <f t="shared" si="4"/>
        <v>0</v>
      </c>
      <c r="G19" s="47"/>
      <c r="H19" s="47"/>
      <c r="I19" s="47">
        <f t="shared" si="5"/>
        <v>0</v>
      </c>
      <c r="J19" s="47"/>
      <c r="K19" s="47"/>
      <c r="L19" s="47">
        <f t="shared" si="6"/>
        <v>0</v>
      </c>
      <c r="M19" s="47"/>
      <c r="N19" s="47"/>
    </row>
    <row r="20" spans="1:25" s="1" customFormat="1" ht="24.95" hidden="1" customHeight="1" x14ac:dyDescent="0.25">
      <c r="A20" s="12">
        <v>13</v>
      </c>
      <c r="B20" s="16" t="s">
        <v>17</v>
      </c>
      <c r="C20" s="24">
        <f t="shared" si="3"/>
        <v>6237</v>
      </c>
      <c r="D20" s="30"/>
      <c r="E20" s="30">
        <v>6237</v>
      </c>
      <c r="F20" s="47">
        <f t="shared" si="4"/>
        <v>0</v>
      </c>
      <c r="G20" s="47"/>
      <c r="H20" s="47"/>
      <c r="I20" s="47">
        <f t="shared" si="5"/>
        <v>0</v>
      </c>
      <c r="J20" s="47"/>
      <c r="K20" s="47"/>
      <c r="L20" s="47">
        <f t="shared" si="6"/>
        <v>0</v>
      </c>
      <c r="M20" s="47"/>
      <c r="N20" s="47"/>
    </row>
    <row r="21" spans="1:25" ht="24.95" hidden="1" customHeight="1" x14ac:dyDescent="0.25">
      <c r="A21" s="10">
        <v>14</v>
      </c>
      <c r="B21" s="16" t="s">
        <v>82</v>
      </c>
      <c r="C21" s="24">
        <f t="shared" si="3"/>
        <v>45119</v>
      </c>
      <c r="D21" s="30"/>
      <c r="E21" s="30">
        <v>45119</v>
      </c>
      <c r="F21" s="47">
        <f t="shared" si="4"/>
        <v>45119</v>
      </c>
      <c r="G21" s="47">
        <v>40100</v>
      </c>
      <c r="H21" s="47">
        <v>5019</v>
      </c>
      <c r="I21" s="47">
        <f t="shared" si="5"/>
        <v>45119</v>
      </c>
      <c r="J21" s="47">
        <v>40100</v>
      </c>
      <c r="K21" s="47">
        <v>5019</v>
      </c>
      <c r="L21" s="47">
        <f t="shared" si="6"/>
        <v>45119</v>
      </c>
      <c r="M21" s="47">
        <v>40100</v>
      </c>
      <c r="N21" s="47">
        <v>5019</v>
      </c>
    </row>
    <row r="22" spans="1:25" s="1" customFormat="1" ht="24.95" hidden="1" customHeight="1" x14ac:dyDescent="0.25">
      <c r="A22" s="12">
        <v>15</v>
      </c>
      <c r="B22" s="16" t="s">
        <v>65</v>
      </c>
      <c r="C22" s="24">
        <f t="shared" si="3"/>
        <v>9230</v>
      </c>
      <c r="D22" s="30">
        <v>9230</v>
      </c>
      <c r="E22" s="30"/>
      <c r="F22" s="47">
        <f t="shared" si="4"/>
        <v>0</v>
      </c>
      <c r="G22" s="47"/>
      <c r="H22" s="47"/>
      <c r="I22" s="47">
        <f t="shared" si="5"/>
        <v>0</v>
      </c>
      <c r="J22" s="47"/>
      <c r="K22" s="47"/>
      <c r="L22" s="47">
        <f t="shared" si="6"/>
        <v>0</v>
      </c>
      <c r="M22" s="47"/>
      <c r="N22" s="47"/>
    </row>
    <row r="23" spans="1:25" s="1" customFormat="1" ht="24.95" hidden="1" customHeight="1" x14ac:dyDescent="0.25">
      <c r="A23" s="10">
        <v>16</v>
      </c>
      <c r="B23" s="16" t="s">
        <v>59</v>
      </c>
      <c r="C23" s="24">
        <f t="shared" si="3"/>
        <v>75644</v>
      </c>
      <c r="D23" s="30">
        <v>65644</v>
      </c>
      <c r="E23" s="30">
        <v>10000</v>
      </c>
      <c r="F23" s="47">
        <f t="shared" si="4"/>
        <v>9515</v>
      </c>
      <c r="G23" s="47">
        <v>9515</v>
      </c>
      <c r="H23" s="47"/>
      <c r="I23" s="47">
        <f t="shared" si="5"/>
        <v>9515</v>
      </c>
      <c r="J23" s="47">
        <v>9515</v>
      </c>
      <c r="K23" s="47"/>
      <c r="L23" s="47">
        <f t="shared" si="6"/>
        <v>9515</v>
      </c>
      <c r="M23" s="47">
        <v>9515</v>
      </c>
      <c r="N23" s="47"/>
    </row>
    <row r="24" spans="1:25" s="1" customFormat="1" ht="24.95" hidden="1" customHeight="1" x14ac:dyDescent="0.25">
      <c r="A24" s="12">
        <v>17</v>
      </c>
      <c r="B24" s="16" t="s">
        <v>56</v>
      </c>
      <c r="C24" s="24">
        <f t="shared" si="3"/>
        <v>128340</v>
      </c>
      <c r="D24" s="30">
        <v>57918</v>
      </c>
      <c r="E24" s="30">
        <v>70422</v>
      </c>
      <c r="F24" s="47">
        <f t="shared" si="4"/>
        <v>24700</v>
      </c>
      <c r="G24" s="47">
        <v>24700</v>
      </c>
      <c r="H24" s="47"/>
      <c r="I24" s="47">
        <f t="shared" si="5"/>
        <v>24700</v>
      </c>
      <c r="J24" s="47">
        <v>24700</v>
      </c>
      <c r="K24" s="47"/>
      <c r="L24" s="47">
        <f t="shared" si="6"/>
        <v>24700</v>
      </c>
      <c r="M24" s="47">
        <v>24700</v>
      </c>
      <c r="N24" s="47"/>
    </row>
    <row r="25" spans="1:25" ht="24.95" hidden="1" customHeight="1" x14ac:dyDescent="0.25">
      <c r="A25" s="10">
        <v>18</v>
      </c>
      <c r="B25" s="16" t="s">
        <v>49</v>
      </c>
      <c r="C25" s="24">
        <f t="shared" si="3"/>
        <v>0</v>
      </c>
      <c r="D25" s="30"/>
      <c r="E25" s="30"/>
      <c r="F25" s="47">
        <f t="shared" si="4"/>
        <v>0</v>
      </c>
      <c r="G25" s="47"/>
      <c r="H25" s="47"/>
      <c r="I25" s="47">
        <f t="shared" si="5"/>
        <v>0</v>
      </c>
      <c r="J25" s="47"/>
      <c r="K25" s="47"/>
      <c r="L25" s="47">
        <f t="shared" si="6"/>
        <v>0</v>
      </c>
      <c r="M25" s="47"/>
      <c r="N25" s="47"/>
    </row>
    <row r="26" spans="1:25" s="1" customFormat="1" ht="24.95" hidden="1" customHeight="1" x14ac:dyDescent="0.25">
      <c r="A26" s="12">
        <v>19</v>
      </c>
      <c r="B26" s="16" t="s">
        <v>63</v>
      </c>
      <c r="C26" s="24">
        <f t="shared" si="3"/>
        <v>22140</v>
      </c>
      <c r="D26" s="30">
        <f>7700+3600</f>
        <v>11300</v>
      </c>
      <c r="E26" s="30">
        <f>7700+3140</f>
        <v>10840</v>
      </c>
      <c r="F26" s="47">
        <f t="shared" si="4"/>
        <v>0</v>
      </c>
      <c r="G26" s="47"/>
      <c r="H26" s="47"/>
      <c r="I26" s="47">
        <f t="shared" si="5"/>
        <v>0</v>
      </c>
      <c r="J26" s="47"/>
      <c r="K26" s="47"/>
      <c r="L26" s="47">
        <f t="shared" si="6"/>
        <v>0</v>
      </c>
      <c r="M26" s="47"/>
      <c r="N26" s="47"/>
    </row>
    <row r="27" spans="1:25" s="1" customFormat="1" ht="24.95" hidden="1" customHeight="1" x14ac:dyDescent="0.25">
      <c r="A27" s="12"/>
      <c r="B27" s="16" t="s">
        <v>83</v>
      </c>
      <c r="C27" s="24"/>
      <c r="D27" s="30"/>
      <c r="E27" s="30"/>
      <c r="F27" s="47">
        <f t="shared" si="4"/>
        <v>3600</v>
      </c>
      <c r="G27" s="47">
        <v>3600</v>
      </c>
      <c r="H27" s="47"/>
      <c r="I27" s="47">
        <f t="shared" si="5"/>
        <v>3600</v>
      </c>
      <c r="J27" s="47">
        <v>3600</v>
      </c>
      <c r="K27" s="47"/>
      <c r="L27" s="47">
        <f t="shared" si="6"/>
        <v>3600</v>
      </c>
      <c r="M27" s="47">
        <v>3600</v>
      </c>
      <c r="N27" s="47"/>
    </row>
    <row r="28" spans="1:25" s="1" customFormat="1" ht="24.95" hidden="1" customHeight="1" x14ac:dyDescent="0.25">
      <c r="A28" s="12"/>
      <c r="B28" s="16" t="s">
        <v>84</v>
      </c>
      <c r="C28" s="24"/>
      <c r="D28" s="30"/>
      <c r="E28" s="30"/>
      <c r="F28" s="47">
        <f t="shared" si="4"/>
        <v>7700</v>
      </c>
      <c r="G28" s="47">
        <v>7700</v>
      </c>
      <c r="H28" s="47"/>
      <c r="I28" s="47">
        <f t="shared" si="5"/>
        <v>0</v>
      </c>
      <c r="J28" s="47"/>
      <c r="K28" s="47"/>
      <c r="L28" s="47">
        <f t="shared" si="6"/>
        <v>0</v>
      </c>
      <c r="M28" s="47"/>
      <c r="N28" s="47"/>
    </row>
    <row r="29" spans="1:25" s="1" customFormat="1" ht="28.5" hidden="1" customHeight="1" x14ac:dyDescent="0.25">
      <c r="A29" s="10">
        <v>20</v>
      </c>
      <c r="B29" s="16" t="s">
        <v>61</v>
      </c>
      <c r="C29" s="24">
        <f t="shared" si="3"/>
        <v>80700</v>
      </c>
      <c r="D29" s="30">
        <v>80000</v>
      </c>
      <c r="E29" s="30">
        <v>700</v>
      </c>
      <c r="F29" s="47">
        <f t="shared" si="4"/>
        <v>30000</v>
      </c>
      <c r="G29" s="47">
        <v>30000</v>
      </c>
      <c r="H29" s="47"/>
      <c r="I29" s="47">
        <f t="shared" si="5"/>
        <v>30000</v>
      </c>
      <c r="J29" s="47">
        <v>30000</v>
      </c>
      <c r="K29" s="47"/>
      <c r="L29" s="47">
        <f t="shared" si="6"/>
        <v>0</v>
      </c>
      <c r="M29" s="47"/>
      <c r="N29" s="47"/>
    </row>
    <row r="30" spans="1:25" s="1" customFormat="1" ht="27.75" hidden="1" customHeight="1" x14ac:dyDescent="0.25">
      <c r="A30" s="12">
        <v>21</v>
      </c>
      <c r="B30" s="16" t="s">
        <v>62</v>
      </c>
      <c r="C30" s="24">
        <f t="shared" si="3"/>
        <v>361635</v>
      </c>
      <c r="D30" s="30">
        <v>361635</v>
      </c>
      <c r="E30" s="30"/>
      <c r="F30" s="47">
        <f t="shared" si="4"/>
        <v>116555</v>
      </c>
      <c r="G30" s="47">
        <v>16555</v>
      </c>
      <c r="H30" s="47">
        <v>100000</v>
      </c>
      <c r="I30" s="47">
        <f t="shared" si="5"/>
        <v>16555</v>
      </c>
      <c r="J30" s="47">
        <v>16555</v>
      </c>
      <c r="K30" s="47"/>
      <c r="L30" s="47">
        <f t="shared" si="6"/>
        <v>16555</v>
      </c>
      <c r="M30" s="47">
        <v>16555</v>
      </c>
      <c r="N30" s="47"/>
    </row>
    <row r="31" spans="1:25" s="5" customFormat="1" ht="24.95" hidden="1" customHeight="1" x14ac:dyDescent="0.25">
      <c r="A31" s="10">
        <v>22</v>
      </c>
      <c r="B31" s="17" t="s">
        <v>66</v>
      </c>
      <c r="C31" s="24">
        <f t="shared" si="3"/>
        <v>263849</v>
      </c>
      <c r="D31" s="29">
        <v>207249</v>
      </c>
      <c r="E31" s="29">
        <v>56600</v>
      </c>
      <c r="F31" s="47">
        <f t="shared" si="4"/>
        <v>0</v>
      </c>
      <c r="G31" s="47"/>
      <c r="H31" s="47"/>
      <c r="I31" s="47">
        <f t="shared" si="5"/>
        <v>0</v>
      </c>
      <c r="J31" s="47"/>
      <c r="K31" s="47"/>
      <c r="L31" s="47">
        <f t="shared" si="6"/>
        <v>0</v>
      </c>
      <c r="M31" s="47"/>
      <c r="N31" s="4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1" customFormat="1" ht="24.95" hidden="1" customHeight="1" x14ac:dyDescent="0.25">
      <c r="A32" s="12">
        <v>23</v>
      </c>
      <c r="B32" s="16" t="s">
        <v>14</v>
      </c>
      <c r="C32" s="24">
        <f t="shared" si="3"/>
        <v>19184</v>
      </c>
      <c r="D32" s="30">
        <v>0</v>
      </c>
      <c r="E32" s="30">
        <v>19184</v>
      </c>
      <c r="F32" s="47">
        <f t="shared" si="4"/>
        <v>5255</v>
      </c>
      <c r="G32" s="47">
        <v>5255</v>
      </c>
      <c r="H32" s="47"/>
      <c r="I32" s="47">
        <f t="shared" si="5"/>
        <v>5255</v>
      </c>
      <c r="J32" s="47">
        <v>5255</v>
      </c>
      <c r="K32" s="47"/>
      <c r="L32" s="47">
        <f t="shared" si="6"/>
        <v>5255</v>
      </c>
      <c r="M32" s="47">
        <v>5255</v>
      </c>
      <c r="N32" s="47"/>
    </row>
    <row r="33" spans="1:14" s="1" customFormat="1" ht="24.95" hidden="1" customHeight="1" x14ac:dyDescent="0.25">
      <c r="A33" s="10">
        <v>24</v>
      </c>
      <c r="B33" s="16" t="s">
        <v>6</v>
      </c>
      <c r="C33" s="24">
        <f t="shared" si="3"/>
        <v>0</v>
      </c>
      <c r="D33" s="30">
        <v>0</v>
      </c>
      <c r="E33" s="30"/>
      <c r="F33" s="47">
        <f t="shared" si="4"/>
        <v>0</v>
      </c>
      <c r="G33" s="47"/>
      <c r="H33" s="47"/>
      <c r="I33" s="47">
        <f t="shared" si="5"/>
        <v>0</v>
      </c>
      <c r="J33" s="47"/>
      <c r="K33" s="47"/>
      <c r="L33" s="47">
        <f t="shared" si="6"/>
        <v>0</v>
      </c>
      <c r="M33" s="47"/>
      <c r="N33" s="47"/>
    </row>
    <row r="34" spans="1:14" ht="24.95" hidden="1" customHeight="1" x14ac:dyDescent="0.25">
      <c r="A34" s="12">
        <v>25</v>
      </c>
      <c r="B34" s="16" t="s">
        <v>51</v>
      </c>
      <c r="C34" s="24">
        <f t="shared" si="3"/>
        <v>257229</v>
      </c>
      <c r="D34" s="30"/>
      <c r="E34" s="30">
        <v>257229</v>
      </c>
      <c r="F34" s="47">
        <f t="shared" si="4"/>
        <v>134217</v>
      </c>
      <c r="G34" s="47">
        <v>134217</v>
      </c>
      <c r="H34" s="47"/>
      <c r="I34" s="47">
        <f t="shared" si="5"/>
        <v>0</v>
      </c>
      <c r="J34" s="47"/>
      <c r="K34" s="47"/>
      <c r="L34" s="47">
        <f t="shared" si="6"/>
        <v>0</v>
      </c>
      <c r="M34" s="47"/>
      <c r="N34" s="47"/>
    </row>
    <row r="35" spans="1:14" s="1" customFormat="1" ht="24.95" hidden="1" customHeight="1" x14ac:dyDescent="0.25">
      <c r="A35" s="10">
        <v>26</v>
      </c>
      <c r="B35" s="18" t="s">
        <v>67</v>
      </c>
      <c r="C35" s="24">
        <f t="shared" si="3"/>
        <v>4940</v>
      </c>
      <c r="D35" s="31">
        <v>4940</v>
      </c>
      <c r="E35" s="31"/>
      <c r="F35" s="47">
        <f t="shared" si="4"/>
        <v>0</v>
      </c>
      <c r="G35" s="47"/>
      <c r="H35" s="47"/>
      <c r="I35" s="47">
        <f t="shared" si="5"/>
        <v>0</v>
      </c>
      <c r="J35" s="47"/>
      <c r="K35" s="47"/>
      <c r="L35" s="47">
        <f t="shared" si="6"/>
        <v>0</v>
      </c>
      <c r="M35" s="47"/>
      <c r="N35" s="47"/>
    </row>
    <row r="36" spans="1:14" s="1" customFormat="1" ht="24.95" hidden="1" customHeight="1" x14ac:dyDescent="0.25">
      <c r="A36" s="12">
        <v>27</v>
      </c>
      <c r="B36" s="16" t="s">
        <v>53</v>
      </c>
      <c r="C36" s="24">
        <f t="shared" si="3"/>
        <v>109536</v>
      </c>
      <c r="D36" s="30"/>
      <c r="E36" s="33">
        <v>109536</v>
      </c>
      <c r="F36" s="47">
        <f t="shared" si="4"/>
        <v>0</v>
      </c>
      <c r="G36" s="47"/>
      <c r="H36" s="47"/>
      <c r="I36" s="47">
        <f t="shared" si="5"/>
        <v>0</v>
      </c>
      <c r="J36" s="47"/>
      <c r="K36" s="47"/>
      <c r="L36" s="47">
        <f t="shared" si="6"/>
        <v>0</v>
      </c>
      <c r="M36" s="47"/>
      <c r="N36" s="47"/>
    </row>
    <row r="37" spans="1:14" s="1" customFormat="1" ht="24.95" hidden="1" customHeight="1" x14ac:dyDescent="0.25">
      <c r="A37" s="10">
        <v>28</v>
      </c>
      <c r="B37" s="16" t="s">
        <v>52</v>
      </c>
      <c r="C37" s="24">
        <f t="shared" si="3"/>
        <v>28600</v>
      </c>
      <c r="D37" s="30">
        <v>21100</v>
      </c>
      <c r="E37" s="33">
        <v>7500</v>
      </c>
      <c r="F37" s="47">
        <f t="shared" si="4"/>
        <v>0</v>
      </c>
      <c r="G37" s="47"/>
      <c r="H37" s="47"/>
      <c r="I37" s="47">
        <f t="shared" si="5"/>
        <v>0</v>
      </c>
      <c r="J37" s="47"/>
      <c r="K37" s="47"/>
      <c r="L37" s="47">
        <f t="shared" si="6"/>
        <v>0</v>
      </c>
      <c r="M37" s="47"/>
      <c r="N37" s="47"/>
    </row>
    <row r="38" spans="1:14" s="1" customFormat="1" ht="24.95" hidden="1" customHeight="1" x14ac:dyDescent="0.25">
      <c r="A38" s="12">
        <v>29</v>
      </c>
      <c r="B38" s="16" t="s">
        <v>15</v>
      </c>
      <c r="C38" s="24">
        <f t="shared" si="3"/>
        <v>21700</v>
      </c>
      <c r="D38" s="30">
        <v>21700</v>
      </c>
      <c r="E38" s="33"/>
      <c r="F38" s="47">
        <f t="shared" si="4"/>
        <v>0</v>
      </c>
      <c r="G38" s="47"/>
      <c r="H38" s="47"/>
      <c r="I38" s="47">
        <f t="shared" si="5"/>
        <v>0</v>
      </c>
      <c r="J38" s="47"/>
      <c r="K38" s="47"/>
      <c r="L38" s="47">
        <f t="shared" si="6"/>
        <v>0</v>
      </c>
      <c r="M38" s="47"/>
      <c r="N38" s="47"/>
    </row>
    <row r="39" spans="1:14" ht="24.95" hidden="1" customHeight="1" x14ac:dyDescent="0.25">
      <c r="A39" s="10">
        <v>30</v>
      </c>
      <c r="B39" s="16" t="s">
        <v>9</v>
      </c>
      <c r="C39" s="24">
        <f t="shared" ref="C39:E39" si="7">SUBTOTAL(9,C40:C43)</f>
        <v>47982</v>
      </c>
      <c r="D39" s="24">
        <f t="shared" si="7"/>
        <v>17882</v>
      </c>
      <c r="E39" s="24">
        <f t="shared" si="7"/>
        <v>30100</v>
      </c>
      <c r="F39" s="47">
        <f t="shared" si="4"/>
        <v>0</v>
      </c>
      <c r="G39" s="47"/>
      <c r="H39" s="47"/>
      <c r="I39" s="47">
        <f t="shared" si="5"/>
        <v>0</v>
      </c>
      <c r="J39" s="47"/>
      <c r="K39" s="47"/>
      <c r="L39" s="47">
        <f t="shared" si="6"/>
        <v>0</v>
      </c>
      <c r="M39" s="47"/>
      <c r="N39" s="47"/>
    </row>
    <row r="40" spans="1:14" s="1" customFormat="1" ht="24.95" hidden="1" customHeight="1" x14ac:dyDescent="0.25">
      <c r="A40" s="10"/>
      <c r="B40" s="16" t="s">
        <v>9</v>
      </c>
      <c r="C40" s="24">
        <f>D40+E40</f>
        <v>25700</v>
      </c>
      <c r="D40" s="30"/>
      <c r="E40" s="33">
        <v>25700</v>
      </c>
      <c r="F40" s="47">
        <f t="shared" si="4"/>
        <v>0</v>
      </c>
      <c r="G40" s="47"/>
      <c r="H40" s="47"/>
      <c r="I40" s="47">
        <f t="shared" si="5"/>
        <v>0</v>
      </c>
      <c r="J40" s="47"/>
      <c r="K40" s="47"/>
      <c r="L40" s="47">
        <f t="shared" si="6"/>
        <v>0</v>
      </c>
      <c r="M40" s="47"/>
      <c r="N40" s="47"/>
    </row>
    <row r="41" spans="1:14" s="1" customFormat="1" ht="33" hidden="1" customHeight="1" x14ac:dyDescent="0.25">
      <c r="A41" s="10"/>
      <c r="B41" s="16" t="s">
        <v>18</v>
      </c>
      <c r="C41" s="24">
        <f>D41+E41</f>
        <v>6600</v>
      </c>
      <c r="D41" s="30">
        <v>4200</v>
      </c>
      <c r="E41" s="33">
        <v>2400</v>
      </c>
      <c r="F41" s="47">
        <f t="shared" si="4"/>
        <v>0</v>
      </c>
      <c r="G41" s="47"/>
      <c r="H41" s="47"/>
      <c r="I41" s="47">
        <f t="shared" si="5"/>
        <v>0</v>
      </c>
      <c r="J41" s="47"/>
      <c r="K41" s="47"/>
      <c r="L41" s="47">
        <f t="shared" si="6"/>
        <v>0</v>
      </c>
      <c r="M41" s="47"/>
      <c r="N41" s="47"/>
    </row>
    <row r="42" spans="1:14" s="1" customFormat="1" ht="24.95" hidden="1" customHeight="1" x14ac:dyDescent="0.25">
      <c r="A42" s="10"/>
      <c r="B42" s="16" t="s">
        <v>47</v>
      </c>
      <c r="C42" s="24">
        <f>D42+E42</f>
        <v>9000</v>
      </c>
      <c r="D42" s="30">
        <v>7000</v>
      </c>
      <c r="E42" s="33">
        <v>2000</v>
      </c>
      <c r="F42" s="47">
        <f t="shared" si="4"/>
        <v>2000</v>
      </c>
      <c r="G42" s="47">
        <v>2000</v>
      </c>
      <c r="H42" s="47"/>
      <c r="I42" s="47">
        <f t="shared" si="5"/>
        <v>2000</v>
      </c>
      <c r="J42" s="47">
        <v>2000</v>
      </c>
      <c r="K42" s="47"/>
      <c r="L42" s="47">
        <f t="shared" si="6"/>
        <v>0</v>
      </c>
      <c r="M42" s="47"/>
      <c r="N42" s="47"/>
    </row>
    <row r="43" spans="1:14" s="1" customFormat="1" ht="24.95" hidden="1" customHeight="1" x14ac:dyDescent="0.25">
      <c r="A43" s="12"/>
      <c r="B43" s="16" t="s">
        <v>48</v>
      </c>
      <c r="C43" s="24">
        <f>D43+E43</f>
        <v>6682</v>
      </c>
      <c r="D43" s="30">
        <v>6682</v>
      </c>
      <c r="E43" s="33"/>
      <c r="F43" s="47">
        <f t="shared" si="4"/>
        <v>0</v>
      </c>
      <c r="G43" s="47"/>
      <c r="H43" s="47"/>
      <c r="I43" s="47">
        <f t="shared" si="5"/>
        <v>0</v>
      </c>
      <c r="J43" s="47"/>
      <c r="K43" s="47"/>
      <c r="L43" s="47">
        <f t="shared" si="6"/>
        <v>0</v>
      </c>
      <c r="M43" s="47"/>
      <c r="N43" s="47"/>
    </row>
    <row r="44" spans="1:14" s="1" customFormat="1" ht="24.95" hidden="1" customHeight="1" x14ac:dyDescent="0.25">
      <c r="A44" s="12">
        <v>31</v>
      </c>
      <c r="B44" s="16" t="s">
        <v>85</v>
      </c>
      <c r="C44" s="24"/>
      <c r="D44" s="30"/>
      <c r="E44" s="33"/>
      <c r="F44" s="47"/>
      <c r="G44" s="47"/>
      <c r="H44" s="47"/>
      <c r="I44" s="47"/>
      <c r="J44" s="47"/>
      <c r="K44" s="47"/>
      <c r="L44" s="47"/>
      <c r="M44" s="47"/>
      <c r="N44" s="47"/>
    </row>
    <row r="45" spans="1:14" s="5" customFormat="1" ht="24.95" customHeight="1" x14ac:dyDescent="0.25">
      <c r="A45" s="14" t="s">
        <v>4</v>
      </c>
      <c r="B45" s="19" t="s">
        <v>5</v>
      </c>
      <c r="C45" s="25">
        <f>SUBTOTAL(9,C46:C76)</f>
        <v>5065829.9041600004</v>
      </c>
      <c r="D45" s="25">
        <f t="shared" ref="D45:E45" si="8">SUBTOTAL(9,D46:D76)</f>
        <v>1457792</v>
      </c>
      <c r="E45" s="25">
        <f t="shared" si="8"/>
        <v>3608037.9041599999</v>
      </c>
      <c r="F45" s="45">
        <f>SUM(F46:F79)</f>
        <v>793902</v>
      </c>
      <c r="G45" s="45">
        <f t="shared" ref="G45:H45" si="9">SUM(G46:G79)</f>
        <v>0</v>
      </c>
      <c r="H45" s="45">
        <f t="shared" si="9"/>
        <v>793902</v>
      </c>
      <c r="I45" s="45">
        <f t="shared" ref="I45:N45" si="10">SUM(I46:I79)</f>
        <v>0</v>
      </c>
      <c r="J45" s="45">
        <f t="shared" si="10"/>
        <v>0</v>
      </c>
      <c r="K45" s="45">
        <f t="shared" si="10"/>
        <v>0</v>
      </c>
      <c r="L45" s="45">
        <f t="shared" si="10"/>
        <v>0</v>
      </c>
      <c r="M45" s="45">
        <f t="shared" si="10"/>
        <v>0</v>
      </c>
      <c r="N45" s="45">
        <f t="shared" si="10"/>
        <v>0</v>
      </c>
    </row>
    <row r="46" spans="1:14" s="3" customFormat="1" ht="24.95" customHeight="1" x14ac:dyDescent="0.25">
      <c r="A46" s="13">
        <v>1</v>
      </c>
      <c r="B46" s="20" t="s">
        <v>10</v>
      </c>
      <c r="C46" s="24">
        <f t="shared" ref="C46:C76" si="11">D46+E46</f>
        <v>530715</v>
      </c>
      <c r="D46" s="32">
        <v>428915</v>
      </c>
      <c r="E46" s="32">
        <v>101800</v>
      </c>
      <c r="F46" s="47">
        <f>G46+H46</f>
        <v>0</v>
      </c>
      <c r="G46" s="47"/>
      <c r="H46" s="47"/>
      <c r="I46" s="47"/>
      <c r="J46" s="47"/>
      <c r="K46" s="47"/>
      <c r="L46" s="47"/>
      <c r="M46" s="47"/>
      <c r="N46" s="47"/>
    </row>
    <row r="47" spans="1:14" s="1" customFormat="1" ht="24.95" customHeight="1" x14ac:dyDescent="0.25">
      <c r="A47" s="15">
        <v>2</v>
      </c>
      <c r="B47" s="16" t="s">
        <v>26</v>
      </c>
      <c r="C47" s="24">
        <f t="shared" si="11"/>
        <v>355039.92</v>
      </c>
      <c r="D47" s="30">
        <v>0</v>
      </c>
      <c r="E47" s="30">
        <v>355039.92</v>
      </c>
      <c r="F47" s="47">
        <f t="shared" ref="F47:F79" si="12">G47+H47</f>
        <v>0</v>
      </c>
      <c r="G47" s="47"/>
      <c r="H47" s="47"/>
      <c r="I47" s="47"/>
      <c r="J47" s="47"/>
      <c r="K47" s="47"/>
      <c r="L47" s="47"/>
      <c r="M47" s="47"/>
      <c r="N47" s="47"/>
    </row>
    <row r="48" spans="1:14" s="1" customFormat="1" ht="24.95" customHeight="1" x14ac:dyDescent="0.25">
      <c r="A48" s="13">
        <v>3</v>
      </c>
      <c r="B48" s="16" t="s">
        <v>19</v>
      </c>
      <c r="C48" s="24">
        <f t="shared" si="11"/>
        <v>283578.53208000003</v>
      </c>
      <c r="D48" s="30">
        <v>115000</v>
      </c>
      <c r="E48" s="30">
        <v>168578.53208</v>
      </c>
      <c r="F48" s="47">
        <f t="shared" si="12"/>
        <v>0</v>
      </c>
      <c r="G48" s="47"/>
      <c r="H48" s="47"/>
      <c r="I48" s="47"/>
      <c r="J48" s="47"/>
      <c r="K48" s="47"/>
      <c r="L48" s="47"/>
      <c r="M48" s="47"/>
      <c r="N48" s="47"/>
    </row>
    <row r="49" spans="1:14" s="2" customFormat="1" ht="24.95" customHeight="1" x14ac:dyDescent="0.25">
      <c r="A49" s="15">
        <v>4</v>
      </c>
      <c r="B49" s="16" t="s">
        <v>20</v>
      </c>
      <c r="C49" s="24">
        <f t="shared" si="11"/>
        <v>33000</v>
      </c>
      <c r="D49" s="30">
        <v>20000</v>
      </c>
      <c r="E49" s="30">
        <v>13000</v>
      </c>
      <c r="F49" s="47">
        <f t="shared" si="12"/>
        <v>0</v>
      </c>
      <c r="G49" s="47"/>
      <c r="H49" s="47"/>
      <c r="I49" s="47"/>
      <c r="J49" s="47"/>
      <c r="K49" s="47"/>
      <c r="L49" s="47"/>
      <c r="M49" s="47"/>
      <c r="N49" s="47"/>
    </row>
    <row r="50" spans="1:14" s="1" customFormat="1" ht="24.95" customHeight="1" x14ac:dyDescent="0.25">
      <c r="A50" s="13">
        <v>5</v>
      </c>
      <c r="B50" s="16" t="s">
        <v>21</v>
      </c>
      <c r="C50" s="24">
        <f t="shared" si="11"/>
        <v>307500</v>
      </c>
      <c r="D50" s="30">
        <v>303900</v>
      </c>
      <c r="E50" s="30">
        <v>3600</v>
      </c>
      <c r="F50" s="47">
        <f t="shared" si="12"/>
        <v>0</v>
      </c>
      <c r="G50" s="47"/>
      <c r="H50" s="47"/>
      <c r="I50" s="47"/>
      <c r="J50" s="47"/>
      <c r="K50" s="47"/>
      <c r="L50" s="47"/>
      <c r="M50" s="47"/>
      <c r="N50" s="47"/>
    </row>
    <row r="51" spans="1:14" s="1" customFormat="1" ht="24.95" customHeight="1" x14ac:dyDescent="0.25">
      <c r="A51" s="15">
        <v>6</v>
      </c>
      <c r="B51" s="16" t="s">
        <v>22</v>
      </c>
      <c r="C51" s="24">
        <f t="shared" si="11"/>
        <v>256429</v>
      </c>
      <c r="D51" s="30">
        <v>111300</v>
      </c>
      <c r="E51" s="30">
        <v>145129</v>
      </c>
      <c r="F51" s="47">
        <f t="shared" si="12"/>
        <v>0</v>
      </c>
      <c r="G51" s="47"/>
      <c r="H51" s="47"/>
      <c r="I51" s="47"/>
      <c r="J51" s="47"/>
      <c r="K51" s="47"/>
      <c r="L51" s="47"/>
      <c r="M51" s="47"/>
      <c r="N51" s="47"/>
    </row>
    <row r="52" spans="1:14" s="1" customFormat="1" ht="24.95" customHeight="1" x14ac:dyDescent="0.25">
      <c r="A52" s="13">
        <v>7</v>
      </c>
      <c r="B52" s="16" t="s">
        <v>23</v>
      </c>
      <c r="C52" s="24">
        <f t="shared" si="11"/>
        <v>23320</v>
      </c>
      <c r="D52" s="30">
        <v>0</v>
      </c>
      <c r="E52" s="30">
        <v>23320</v>
      </c>
      <c r="F52" s="47">
        <f t="shared" si="12"/>
        <v>0</v>
      </c>
      <c r="G52" s="47"/>
      <c r="H52" s="47"/>
      <c r="I52" s="47"/>
      <c r="J52" s="47"/>
      <c r="K52" s="47"/>
      <c r="L52" s="47"/>
      <c r="M52" s="47"/>
      <c r="N52" s="47"/>
    </row>
    <row r="53" spans="1:14" s="1" customFormat="1" ht="24.95" customHeight="1" x14ac:dyDescent="0.25">
      <c r="A53" s="15">
        <v>8</v>
      </c>
      <c r="B53" s="16" t="s">
        <v>24</v>
      </c>
      <c r="C53" s="24">
        <f t="shared" si="11"/>
        <v>506740</v>
      </c>
      <c r="D53" s="30">
        <v>62100</v>
      </c>
      <c r="E53" s="30">
        <v>444640</v>
      </c>
      <c r="F53" s="47">
        <f t="shared" si="12"/>
        <v>0</v>
      </c>
      <c r="G53" s="47"/>
      <c r="H53" s="47"/>
      <c r="I53" s="47"/>
      <c r="J53" s="47"/>
      <c r="K53" s="47"/>
      <c r="L53" s="47"/>
      <c r="M53" s="47"/>
      <c r="N53" s="47"/>
    </row>
    <row r="54" spans="1:14" ht="24.95" customHeight="1" x14ac:dyDescent="0.25">
      <c r="A54" s="13">
        <v>9</v>
      </c>
      <c r="B54" s="16" t="s">
        <v>25</v>
      </c>
      <c r="C54" s="24">
        <f t="shared" si="11"/>
        <v>31000</v>
      </c>
      <c r="D54" s="30">
        <v>0</v>
      </c>
      <c r="E54" s="30">
        <v>31000</v>
      </c>
      <c r="F54" s="47">
        <f t="shared" si="12"/>
        <v>0</v>
      </c>
      <c r="G54" s="47"/>
      <c r="H54" s="47"/>
      <c r="I54" s="47"/>
      <c r="J54" s="47"/>
      <c r="K54" s="47"/>
      <c r="L54" s="47"/>
      <c r="M54" s="47"/>
      <c r="N54" s="47"/>
    </row>
    <row r="55" spans="1:14" ht="24.95" customHeight="1" x14ac:dyDescent="0.25">
      <c r="A55" s="15">
        <v>10</v>
      </c>
      <c r="B55" s="16" t="s">
        <v>27</v>
      </c>
      <c r="C55" s="24">
        <f t="shared" si="11"/>
        <v>0</v>
      </c>
      <c r="D55" s="30">
        <v>0</v>
      </c>
      <c r="E55" s="30"/>
      <c r="F55" s="47">
        <f t="shared" si="12"/>
        <v>0</v>
      </c>
      <c r="G55" s="47"/>
      <c r="H55" s="47"/>
      <c r="I55" s="47"/>
      <c r="J55" s="47"/>
      <c r="K55" s="47"/>
      <c r="L55" s="47"/>
      <c r="M55" s="47"/>
      <c r="N55" s="47"/>
    </row>
    <row r="56" spans="1:14" ht="24.95" customHeight="1" x14ac:dyDescent="0.25">
      <c r="A56" s="13">
        <v>11</v>
      </c>
      <c r="B56" s="21" t="s">
        <v>76</v>
      </c>
      <c r="C56" s="24">
        <f t="shared" si="11"/>
        <v>0</v>
      </c>
      <c r="D56" s="33">
        <v>0</v>
      </c>
      <c r="E56" s="33"/>
      <c r="F56" s="47">
        <f t="shared" si="12"/>
        <v>0</v>
      </c>
      <c r="G56" s="47"/>
      <c r="H56" s="47"/>
      <c r="I56" s="47"/>
      <c r="J56" s="47"/>
      <c r="K56" s="47"/>
      <c r="L56" s="47"/>
      <c r="M56" s="47"/>
      <c r="N56" s="47"/>
    </row>
    <row r="57" spans="1:14" ht="24.95" customHeight="1" x14ac:dyDescent="0.25">
      <c r="A57" s="15">
        <v>12</v>
      </c>
      <c r="B57" s="21" t="s">
        <v>28</v>
      </c>
      <c r="C57" s="24">
        <f t="shared" si="11"/>
        <v>0</v>
      </c>
      <c r="D57" s="33">
        <v>0</v>
      </c>
      <c r="E57" s="33"/>
      <c r="F57" s="47">
        <f t="shared" si="12"/>
        <v>0</v>
      </c>
      <c r="G57" s="47"/>
      <c r="H57" s="47"/>
      <c r="I57" s="47"/>
      <c r="J57" s="47"/>
      <c r="K57" s="47"/>
      <c r="L57" s="47"/>
      <c r="M57" s="47"/>
      <c r="N57" s="47"/>
    </row>
    <row r="58" spans="1:14" ht="24.95" customHeight="1" x14ac:dyDescent="0.25">
      <c r="A58" s="13">
        <v>13</v>
      </c>
      <c r="B58" s="16" t="s">
        <v>46</v>
      </c>
      <c r="C58" s="24">
        <f t="shared" si="11"/>
        <v>101800</v>
      </c>
      <c r="D58" s="30">
        <v>0</v>
      </c>
      <c r="E58" s="30">
        <v>101800</v>
      </c>
      <c r="F58" s="47">
        <f t="shared" si="12"/>
        <v>0</v>
      </c>
      <c r="G58" s="47"/>
      <c r="H58" s="47"/>
      <c r="I58" s="47"/>
      <c r="J58" s="47"/>
      <c r="K58" s="47"/>
      <c r="L58" s="47"/>
      <c r="M58" s="47"/>
      <c r="N58" s="47"/>
    </row>
    <row r="59" spans="1:14" ht="24.95" customHeight="1" x14ac:dyDescent="0.25">
      <c r="A59" s="15">
        <v>14</v>
      </c>
      <c r="B59" s="16" t="s">
        <v>45</v>
      </c>
      <c r="C59" s="24">
        <f t="shared" si="11"/>
        <v>475121.91999999998</v>
      </c>
      <c r="D59" s="30">
        <v>120082</v>
      </c>
      <c r="E59" s="30">
        <v>355039.92</v>
      </c>
      <c r="F59" s="47">
        <f t="shared" si="12"/>
        <v>0</v>
      </c>
      <c r="G59" s="47"/>
      <c r="H59" s="47"/>
      <c r="I59" s="47"/>
      <c r="J59" s="47"/>
      <c r="K59" s="47"/>
      <c r="L59" s="47"/>
      <c r="M59" s="47"/>
      <c r="N59" s="47"/>
    </row>
    <row r="60" spans="1:14" ht="24.95" customHeight="1" x14ac:dyDescent="0.25">
      <c r="A60" s="13">
        <v>15</v>
      </c>
      <c r="B60" s="16" t="s">
        <v>44</v>
      </c>
      <c r="C60" s="24">
        <f t="shared" si="11"/>
        <v>388578.53208000003</v>
      </c>
      <c r="D60" s="30">
        <v>220000</v>
      </c>
      <c r="E60" s="30">
        <v>168578.53208</v>
      </c>
      <c r="F60" s="47">
        <f t="shared" si="12"/>
        <v>150000</v>
      </c>
      <c r="G60" s="47"/>
      <c r="H60" s="47">
        <v>150000</v>
      </c>
      <c r="I60" s="47"/>
      <c r="J60" s="47"/>
      <c r="K60" s="47"/>
      <c r="L60" s="47"/>
      <c r="M60" s="47"/>
      <c r="N60" s="47"/>
    </row>
    <row r="61" spans="1:14" s="1" customFormat="1" ht="24.95" customHeight="1" x14ac:dyDescent="0.25">
      <c r="A61" s="15">
        <v>16</v>
      </c>
      <c r="B61" s="21" t="s">
        <v>43</v>
      </c>
      <c r="C61" s="24">
        <f t="shared" si="11"/>
        <v>15040</v>
      </c>
      <c r="D61" s="33">
        <v>2040</v>
      </c>
      <c r="E61" s="33">
        <v>13000</v>
      </c>
      <c r="F61" s="47">
        <f t="shared" si="12"/>
        <v>0</v>
      </c>
      <c r="G61" s="47"/>
      <c r="H61" s="47"/>
      <c r="I61" s="47"/>
      <c r="J61" s="47"/>
      <c r="K61" s="47"/>
      <c r="L61" s="47"/>
      <c r="M61" s="47"/>
      <c r="N61" s="47"/>
    </row>
    <row r="62" spans="1:14" s="1" customFormat="1" ht="24.95" customHeight="1" x14ac:dyDescent="0.25">
      <c r="A62" s="13">
        <v>17</v>
      </c>
      <c r="B62" s="16" t="s">
        <v>42</v>
      </c>
      <c r="C62" s="24">
        <f t="shared" si="11"/>
        <v>7100</v>
      </c>
      <c r="D62" s="30">
        <v>3500</v>
      </c>
      <c r="E62" s="30">
        <v>3600</v>
      </c>
      <c r="F62" s="47">
        <f t="shared" si="12"/>
        <v>0</v>
      </c>
      <c r="G62" s="47"/>
      <c r="H62" s="47"/>
      <c r="I62" s="47"/>
      <c r="J62" s="47"/>
      <c r="K62" s="47"/>
      <c r="L62" s="47"/>
      <c r="M62" s="47"/>
      <c r="N62" s="47"/>
    </row>
    <row r="63" spans="1:14" s="1" customFormat="1" ht="24.95" customHeight="1" x14ac:dyDescent="0.25">
      <c r="A63" s="15">
        <v>18</v>
      </c>
      <c r="B63" s="16" t="s">
        <v>41</v>
      </c>
      <c r="C63" s="24">
        <f t="shared" si="11"/>
        <v>145129</v>
      </c>
      <c r="D63" s="30">
        <v>0</v>
      </c>
      <c r="E63" s="30">
        <v>145129</v>
      </c>
      <c r="F63" s="47">
        <f t="shared" si="12"/>
        <v>0</v>
      </c>
      <c r="G63" s="47"/>
      <c r="H63" s="47"/>
      <c r="I63" s="47"/>
      <c r="J63" s="47"/>
      <c r="K63" s="47"/>
      <c r="L63" s="47"/>
      <c r="M63" s="47"/>
      <c r="N63" s="47"/>
    </row>
    <row r="64" spans="1:14" s="1" customFormat="1" ht="24.95" customHeight="1" x14ac:dyDescent="0.25">
      <c r="A64" s="13">
        <v>19</v>
      </c>
      <c r="B64" s="21" t="s">
        <v>40</v>
      </c>
      <c r="C64" s="24">
        <f t="shared" si="11"/>
        <v>23320</v>
      </c>
      <c r="D64" s="33">
        <v>0</v>
      </c>
      <c r="E64" s="33">
        <v>23320</v>
      </c>
      <c r="F64" s="47">
        <f t="shared" si="12"/>
        <v>0</v>
      </c>
      <c r="G64" s="47"/>
      <c r="H64" s="47"/>
      <c r="I64" s="47"/>
      <c r="J64" s="47"/>
      <c r="K64" s="47"/>
      <c r="L64" s="47"/>
      <c r="M64" s="47"/>
      <c r="N64" s="47"/>
    </row>
    <row r="65" spans="1:14" ht="24.95" customHeight="1" x14ac:dyDescent="0.25">
      <c r="A65" s="15">
        <v>20</v>
      </c>
      <c r="B65" s="16" t="s">
        <v>39</v>
      </c>
      <c r="C65" s="24">
        <f t="shared" si="11"/>
        <v>444640</v>
      </c>
      <c r="D65" s="33"/>
      <c r="E65" s="30">
        <v>444640</v>
      </c>
      <c r="F65" s="47">
        <f t="shared" si="12"/>
        <v>330000</v>
      </c>
      <c r="G65" s="47"/>
      <c r="H65" s="47">
        <v>330000</v>
      </c>
      <c r="I65" s="47"/>
      <c r="J65" s="47"/>
      <c r="K65" s="47"/>
      <c r="L65" s="47"/>
      <c r="M65" s="47"/>
      <c r="N65" s="47"/>
    </row>
    <row r="66" spans="1:14" ht="24.95" customHeight="1" x14ac:dyDescent="0.25">
      <c r="A66" s="13">
        <v>21</v>
      </c>
      <c r="B66" s="16" t="s">
        <v>38</v>
      </c>
      <c r="C66" s="24">
        <f t="shared" si="11"/>
        <v>3955</v>
      </c>
      <c r="D66" s="33">
        <v>3955</v>
      </c>
      <c r="E66" s="30"/>
      <c r="F66" s="47">
        <f t="shared" si="12"/>
        <v>0</v>
      </c>
      <c r="G66" s="47"/>
      <c r="H66" s="47"/>
      <c r="I66" s="47"/>
      <c r="J66" s="47"/>
      <c r="K66" s="47"/>
      <c r="L66" s="47"/>
      <c r="M66" s="47"/>
      <c r="N66" s="47"/>
    </row>
    <row r="67" spans="1:14" s="1" customFormat="1" ht="24.95" customHeight="1" x14ac:dyDescent="0.25">
      <c r="A67" s="15">
        <v>22</v>
      </c>
      <c r="B67" s="16" t="s">
        <v>37</v>
      </c>
      <c r="C67" s="24">
        <f t="shared" si="11"/>
        <v>219000</v>
      </c>
      <c r="D67" s="33">
        <v>0</v>
      </c>
      <c r="E67" s="30">
        <v>219000</v>
      </c>
      <c r="F67" s="47">
        <f t="shared" si="12"/>
        <v>0</v>
      </c>
      <c r="G67" s="47"/>
      <c r="H67" s="47"/>
      <c r="I67" s="47"/>
      <c r="J67" s="47"/>
      <c r="K67" s="47"/>
      <c r="L67" s="47"/>
      <c r="M67" s="47"/>
      <c r="N67" s="47"/>
    </row>
    <row r="68" spans="1:14" ht="24.95" customHeight="1" x14ac:dyDescent="0.25">
      <c r="A68" s="13">
        <v>23</v>
      </c>
      <c r="B68" s="16" t="s">
        <v>36</v>
      </c>
      <c r="C68" s="24">
        <f t="shared" si="11"/>
        <v>70074</v>
      </c>
      <c r="D68" s="33"/>
      <c r="E68" s="30">
        <v>70074</v>
      </c>
      <c r="F68" s="47">
        <f t="shared" si="12"/>
        <v>0</v>
      </c>
      <c r="G68" s="47"/>
      <c r="H68" s="47"/>
      <c r="I68" s="47"/>
      <c r="J68" s="47"/>
      <c r="K68" s="47"/>
      <c r="L68" s="47"/>
      <c r="M68" s="47"/>
      <c r="N68" s="47"/>
    </row>
    <row r="69" spans="1:14" ht="24.95" customHeight="1" x14ac:dyDescent="0.25">
      <c r="A69" s="15">
        <v>24</v>
      </c>
      <c r="B69" s="16" t="s">
        <v>11</v>
      </c>
      <c r="C69" s="24">
        <f t="shared" si="11"/>
        <v>132000</v>
      </c>
      <c r="D69" s="33">
        <v>67000</v>
      </c>
      <c r="E69" s="30">
        <v>65000</v>
      </c>
      <c r="F69" s="47">
        <f t="shared" si="12"/>
        <v>0</v>
      </c>
      <c r="G69" s="47"/>
      <c r="H69" s="47"/>
      <c r="I69" s="47"/>
      <c r="J69" s="47"/>
      <c r="K69" s="47"/>
      <c r="L69" s="47"/>
      <c r="M69" s="47"/>
      <c r="N69" s="47"/>
    </row>
    <row r="70" spans="1:14" ht="24.95" customHeight="1" x14ac:dyDescent="0.25">
      <c r="A70" s="13">
        <v>25</v>
      </c>
      <c r="B70" s="16" t="s">
        <v>35</v>
      </c>
      <c r="C70" s="24">
        <f t="shared" si="11"/>
        <v>362402</v>
      </c>
      <c r="D70" s="33"/>
      <c r="E70" s="30">
        <v>362402</v>
      </c>
      <c r="F70" s="47">
        <f t="shared" si="12"/>
        <v>312402</v>
      </c>
      <c r="G70" s="47"/>
      <c r="H70" s="47">
        <v>312402</v>
      </c>
      <c r="I70" s="47"/>
      <c r="J70" s="47"/>
      <c r="K70" s="47"/>
      <c r="L70" s="47"/>
      <c r="M70" s="47"/>
      <c r="N70" s="47"/>
    </row>
    <row r="71" spans="1:14" ht="24.95" customHeight="1" x14ac:dyDescent="0.25">
      <c r="A71" s="15">
        <v>26</v>
      </c>
      <c r="B71" s="16" t="s">
        <v>34</v>
      </c>
      <c r="C71" s="24">
        <f t="shared" si="11"/>
        <v>1500</v>
      </c>
      <c r="D71" s="30">
        <v>0</v>
      </c>
      <c r="E71" s="30">
        <v>1500</v>
      </c>
      <c r="F71" s="47">
        <f t="shared" si="12"/>
        <v>1500</v>
      </c>
      <c r="G71" s="47"/>
      <c r="H71" s="47">
        <v>1500</v>
      </c>
      <c r="I71" s="47"/>
      <c r="J71" s="47"/>
      <c r="K71" s="47"/>
      <c r="L71" s="47"/>
      <c r="M71" s="47"/>
      <c r="N71" s="47"/>
    </row>
    <row r="72" spans="1:14" ht="24.95" customHeight="1" x14ac:dyDescent="0.25">
      <c r="A72" s="13">
        <v>27</v>
      </c>
      <c r="B72" s="16" t="s">
        <v>33</v>
      </c>
      <c r="C72" s="24">
        <f t="shared" si="11"/>
        <v>1000</v>
      </c>
      <c r="D72" s="30">
        <v>0</v>
      </c>
      <c r="E72" s="30">
        <v>1000</v>
      </c>
      <c r="F72" s="47">
        <f t="shared" si="12"/>
        <v>0</v>
      </c>
      <c r="G72" s="47"/>
      <c r="H72" s="47"/>
      <c r="I72" s="47"/>
      <c r="J72" s="47"/>
      <c r="K72" s="47"/>
      <c r="L72" s="47"/>
      <c r="M72" s="47"/>
      <c r="N72" s="47"/>
    </row>
    <row r="73" spans="1:14" ht="24.95" customHeight="1" x14ac:dyDescent="0.25">
      <c r="A73" s="15">
        <v>28</v>
      </c>
      <c r="B73" s="16" t="s">
        <v>32</v>
      </c>
      <c r="C73" s="24">
        <f t="shared" si="11"/>
        <v>44201</v>
      </c>
      <c r="D73" s="30">
        <v>0</v>
      </c>
      <c r="E73" s="30">
        <v>44201</v>
      </c>
      <c r="F73" s="47">
        <f t="shared" si="12"/>
        <v>0</v>
      </c>
      <c r="G73" s="47"/>
      <c r="H73" s="47"/>
      <c r="I73" s="47"/>
      <c r="J73" s="47"/>
      <c r="K73" s="47"/>
      <c r="L73" s="47"/>
      <c r="M73" s="47"/>
      <c r="N73" s="47"/>
    </row>
    <row r="74" spans="1:14" ht="24.95" customHeight="1" x14ac:dyDescent="0.25">
      <c r="A74" s="13">
        <v>29</v>
      </c>
      <c r="B74" s="16" t="s">
        <v>31</v>
      </c>
      <c r="C74" s="24">
        <f t="shared" si="11"/>
        <v>35466</v>
      </c>
      <c r="D74" s="30">
        <v>0</v>
      </c>
      <c r="E74" s="30">
        <v>35466</v>
      </c>
      <c r="F74" s="47">
        <f t="shared" si="12"/>
        <v>0</v>
      </c>
      <c r="G74" s="47"/>
      <c r="H74" s="47"/>
      <c r="I74" s="47"/>
      <c r="J74" s="47"/>
      <c r="K74" s="47"/>
      <c r="L74" s="47"/>
      <c r="M74" s="47"/>
      <c r="N74" s="47"/>
    </row>
    <row r="75" spans="1:14" ht="24.95" customHeight="1" x14ac:dyDescent="0.25">
      <c r="A75" s="15">
        <v>30</v>
      </c>
      <c r="B75" s="16" t="s">
        <v>30</v>
      </c>
      <c r="C75" s="24">
        <f t="shared" si="11"/>
        <v>187000</v>
      </c>
      <c r="D75" s="30">
        <v>0</v>
      </c>
      <c r="E75" s="30">
        <v>187000</v>
      </c>
      <c r="F75" s="47">
        <f t="shared" si="12"/>
        <v>0</v>
      </c>
      <c r="G75" s="47"/>
      <c r="H75" s="47"/>
      <c r="I75" s="47"/>
      <c r="J75" s="47"/>
      <c r="K75" s="47"/>
      <c r="L75" s="47"/>
      <c r="M75" s="47"/>
      <c r="N75" s="47"/>
    </row>
    <row r="76" spans="1:14" s="1" customFormat="1" ht="24.95" customHeight="1" x14ac:dyDescent="0.25">
      <c r="A76" s="13">
        <v>31</v>
      </c>
      <c r="B76" s="16" t="s">
        <v>29</v>
      </c>
      <c r="C76" s="24">
        <f t="shared" si="11"/>
        <v>81180</v>
      </c>
      <c r="D76" s="30"/>
      <c r="E76" s="30">
        <v>81180</v>
      </c>
      <c r="F76" s="47">
        <f t="shared" si="12"/>
        <v>0</v>
      </c>
      <c r="G76" s="47"/>
      <c r="H76" s="47"/>
      <c r="I76" s="47"/>
      <c r="J76" s="47"/>
      <c r="K76" s="47"/>
      <c r="L76" s="47"/>
      <c r="M76" s="47"/>
      <c r="N76" s="47"/>
    </row>
    <row r="77" spans="1:14" ht="16.5" x14ac:dyDescent="0.25">
      <c r="A77" s="37">
        <v>32</v>
      </c>
      <c r="B77" s="37" t="s">
        <v>74</v>
      </c>
      <c r="C77" s="38">
        <v>0</v>
      </c>
      <c r="D77" s="39">
        <v>0</v>
      </c>
      <c r="E77" s="39">
        <v>0</v>
      </c>
      <c r="F77" s="47">
        <f t="shared" si="12"/>
        <v>0</v>
      </c>
      <c r="G77" s="44"/>
      <c r="H77" s="44"/>
      <c r="I77" s="44"/>
      <c r="J77" s="44"/>
      <c r="K77" s="44"/>
      <c r="L77" s="44"/>
      <c r="M77" s="44"/>
      <c r="N77" s="44"/>
    </row>
    <row r="78" spans="1:14" ht="16.5" x14ac:dyDescent="0.25">
      <c r="A78" s="37">
        <v>33</v>
      </c>
      <c r="B78" s="37" t="s">
        <v>73</v>
      </c>
      <c r="C78" s="38">
        <v>0</v>
      </c>
      <c r="D78" s="39">
        <v>0</v>
      </c>
      <c r="E78" s="39">
        <v>0</v>
      </c>
      <c r="F78" s="47">
        <f t="shared" si="12"/>
        <v>0</v>
      </c>
      <c r="G78" s="43"/>
      <c r="H78" s="43"/>
      <c r="I78" s="43"/>
      <c r="J78" s="43"/>
      <c r="K78" s="43"/>
      <c r="L78" s="43"/>
      <c r="M78" s="43"/>
      <c r="N78" s="43"/>
    </row>
    <row r="79" spans="1:14" ht="16.5" x14ac:dyDescent="0.25">
      <c r="A79" s="37">
        <v>34</v>
      </c>
      <c r="B79" s="37" t="s">
        <v>75</v>
      </c>
      <c r="C79" s="38">
        <v>0</v>
      </c>
      <c r="D79" s="39">
        <v>0</v>
      </c>
      <c r="E79" s="39">
        <v>0</v>
      </c>
      <c r="F79" s="47">
        <f t="shared" si="12"/>
        <v>0</v>
      </c>
      <c r="G79" s="43"/>
      <c r="H79" s="43"/>
      <c r="I79" s="43"/>
      <c r="J79" s="43"/>
      <c r="K79" s="43"/>
      <c r="L79" s="43"/>
      <c r="M79" s="43"/>
      <c r="N79" s="43"/>
    </row>
    <row r="80" spans="1:14" ht="16.5" x14ac:dyDescent="0.25">
      <c r="A80" s="4"/>
      <c r="B80" s="4"/>
      <c r="C80" s="26"/>
      <c r="D80" s="34"/>
      <c r="E80" s="34"/>
      <c r="F80" s="6"/>
      <c r="G80" s="6"/>
      <c r="H80" s="6"/>
      <c r="I80" s="6"/>
      <c r="J80" s="6"/>
      <c r="K80" s="6"/>
      <c r="L80" s="6"/>
      <c r="M80" s="6"/>
      <c r="N80" s="6"/>
    </row>
    <row r="81" spans="1:5" x14ac:dyDescent="0.25">
      <c r="A81" s="4"/>
      <c r="B81" s="4"/>
      <c r="C81" s="26"/>
      <c r="D81" s="34"/>
      <c r="E81" s="34"/>
    </row>
    <row r="82" spans="1:5" x14ac:dyDescent="0.25">
      <c r="A82" s="4"/>
      <c r="B82" s="4"/>
      <c r="C82" s="26"/>
      <c r="D82" s="34"/>
      <c r="E82" s="34"/>
    </row>
    <row r="83" spans="1:5" x14ac:dyDescent="0.25">
      <c r="A83" s="4"/>
      <c r="B83" s="4"/>
      <c r="C83" s="26"/>
      <c r="D83" s="34"/>
      <c r="E83" s="34"/>
    </row>
    <row r="84" spans="1:5" x14ac:dyDescent="0.25">
      <c r="A84" s="4"/>
      <c r="B84" s="4"/>
      <c r="C84" s="26"/>
      <c r="D84" s="34"/>
      <c r="E84" s="34"/>
    </row>
    <row r="85" spans="1:5" x14ac:dyDescent="0.25">
      <c r="A85" s="4"/>
      <c r="B85" s="4"/>
      <c r="C85" s="26"/>
      <c r="D85" s="34"/>
      <c r="E85" s="34"/>
    </row>
    <row r="86" spans="1:5" x14ac:dyDescent="0.25">
      <c r="A86" s="4"/>
      <c r="B86" s="4"/>
      <c r="C86" s="26"/>
      <c r="D86" s="34"/>
      <c r="E86" s="34"/>
    </row>
    <row r="87" spans="1:5" x14ac:dyDescent="0.25">
      <c r="A87" s="4"/>
      <c r="B87" s="4"/>
      <c r="C87" s="26"/>
      <c r="D87" s="34"/>
      <c r="E87" s="34"/>
    </row>
    <row r="88" spans="1:5" x14ac:dyDescent="0.25">
      <c r="A88" s="4"/>
      <c r="B88" s="4"/>
      <c r="C88" s="26"/>
      <c r="D88" s="34"/>
      <c r="E88" s="34"/>
    </row>
    <row r="89" spans="1:5" x14ac:dyDescent="0.25">
      <c r="A89" s="4"/>
      <c r="B89" s="4"/>
      <c r="C89" s="26"/>
      <c r="D89" s="34"/>
      <c r="E89" s="34"/>
    </row>
    <row r="90" spans="1:5" x14ac:dyDescent="0.25">
      <c r="A90" s="4"/>
      <c r="B90" s="4"/>
      <c r="C90" s="26"/>
      <c r="D90" s="34"/>
      <c r="E90" s="34"/>
    </row>
    <row r="91" spans="1:5" x14ac:dyDescent="0.25">
      <c r="A91" s="4"/>
      <c r="B91" s="4"/>
      <c r="C91" s="26"/>
      <c r="D91" s="34"/>
      <c r="E91" s="34"/>
    </row>
    <row r="92" spans="1:5" x14ac:dyDescent="0.25">
      <c r="A92" s="4"/>
      <c r="B92" s="4"/>
      <c r="C92" s="26"/>
      <c r="D92" s="34"/>
      <c r="E92" s="34"/>
    </row>
    <row r="93" spans="1:5" x14ac:dyDescent="0.25">
      <c r="A93" s="4"/>
      <c r="B93" s="4"/>
      <c r="C93" s="26"/>
      <c r="D93" s="34"/>
      <c r="E93" s="34"/>
    </row>
    <row r="94" spans="1:5" x14ac:dyDescent="0.25">
      <c r="A94" s="4"/>
      <c r="B94" s="4"/>
      <c r="C94" s="26"/>
      <c r="D94" s="34"/>
      <c r="E94" s="34"/>
    </row>
    <row r="95" spans="1:5" x14ac:dyDescent="0.25">
      <c r="A95" s="4"/>
      <c r="B95" s="4"/>
      <c r="C95" s="26"/>
      <c r="D95" s="34"/>
      <c r="E95" s="34"/>
    </row>
    <row r="96" spans="1:5" x14ac:dyDescent="0.25">
      <c r="A96" s="4"/>
      <c r="B96" s="4"/>
      <c r="C96" s="26"/>
      <c r="D96" s="34"/>
      <c r="E96" s="34"/>
    </row>
    <row r="97" spans="1:5" x14ac:dyDescent="0.25">
      <c r="A97" s="4"/>
      <c r="B97" s="4"/>
      <c r="C97" s="26"/>
      <c r="D97" s="34"/>
      <c r="E97" s="34"/>
    </row>
    <row r="98" spans="1:5" x14ac:dyDescent="0.25">
      <c r="A98" s="4"/>
      <c r="B98" s="4"/>
      <c r="C98" s="26"/>
      <c r="D98" s="34"/>
      <c r="E98" s="34"/>
    </row>
    <row r="99" spans="1:5" x14ac:dyDescent="0.25">
      <c r="A99" s="4"/>
      <c r="B99" s="4"/>
      <c r="C99" s="26"/>
      <c r="D99" s="34"/>
      <c r="E99" s="34"/>
    </row>
    <row r="100" spans="1:5" x14ac:dyDescent="0.25">
      <c r="A100" s="4"/>
      <c r="B100" s="4"/>
      <c r="C100" s="26"/>
      <c r="D100" s="34"/>
      <c r="E100" s="34"/>
    </row>
    <row r="101" spans="1:5" x14ac:dyDescent="0.25">
      <c r="A101" s="4"/>
      <c r="B101" s="4"/>
      <c r="C101" s="26"/>
      <c r="D101" s="34"/>
      <c r="E101" s="34"/>
    </row>
    <row r="102" spans="1:5" x14ac:dyDescent="0.25">
      <c r="A102" s="4"/>
      <c r="B102" s="4"/>
      <c r="C102" s="26"/>
      <c r="D102" s="34"/>
      <c r="E102" s="34"/>
    </row>
    <row r="103" spans="1:5" x14ac:dyDescent="0.25">
      <c r="A103" s="4"/>
      <c r="B103" s="4"/>
      <c r="C103" s="26"/>
      <c r="D103" s="34"/>
      <c r="E103" s="34"/>
    </row>
    <row r="104" spans="1:5" x14ac:dyDescent="0.25">
      <c r="A104" s="4"/>
      <c r="B104" s="4"/>
      <c r="C104" s="26"/>
      <c r="D104" s="34"/>
      <c r="E104" s="34"/>
    </row>
    <row r="105" spans="1:5" x14ac:dyDescent="0.25">
      <c r="A105" s="4"/>
      <c r="B105" s="4"/>
      <c r="C105" s="26"/>
      <c r="D105" s="34"/>
      <c r="E105" s="34"/>
    </row>
    <row r="106" spans="1:5" x14ac:dyDescent="0.25">
      <c r="A106" s="4"/>
      <c r="B106" s="4"/>
      <c r="C106" s="26"/>
      <c r="D106" s="34"/>
      <c r="E106" s="34"/>
    </row>
    <row r="107" spans="1:5" x14ac:dyDescent="0.25">
      <c r="A107" s="4"/>
      <c r="B107" s="4"/>
      <c r="C107" s="26"/>
      <c r="D107" s="34"/>
      <c r="E107" s="34"/>
    </row>
    <row r="108" spans="1:5" x14ac:dyDescent="0.25">
      <c r="A108" s="4"/>
      <c r="B108" s="4"/>
      <c r="C108" s="26"/>
      <c r="D108" s="34"/>
      <c r="E108" s="34"/>
    </row>
    <row r="109" spans="1:5" x14ac:dyDescent="0.25">
      <c r="A109" s="4"/>
      <c r="B109" s="4"/>
      <c r="C109" s="26"/>
      <c r="D109" s="34"/>
      <c r="E109" s="34"/>
    </row>
    <row r="110" spans="1:5" x14ac:dyDescent="0.25">
      <c r="A110" s="4"/>
      <c r="B110" s="4"/>
      <c r="C110" s="26"/>
      <c r="D110" s="34"/>
      <c r="E110" s="34"/>
    </row>
    <row r="111" spans="1:5" x14ac:dyDescent="0.25">
      <c r="A111" s="4"/>
      <c r="B111" s="4"/>
      <c r="C111" s="26"/>
      <c r="D111" s="34"/>
      <c r="E111" s="34"/>
    </row>
    <row r="112" spans="1:5" x14ac:dyDescent="0.25">
      <c r="A112" s="4"/>
      <c r="B112" s="4"/>
      <c r="C112" s="26"/>
      <c r="D112" s="34"/>
      <c r="E112" s="34"/>
    </row>
    <row r="113" spans="1:5" x14ac:dyDescent="0.25">
      <c r="A113" s="4"/>
      <c r="B113" s="4"/>
      <c r="C113" s="26"/>
      <c r="D113" s="34"/>
      <c r="E113" s="34"/>
    </row>
    <row r="114" spans="1:5" x14ac:dyDescent="0.25">
      <c r="A114" s="4"/>
      <c r="B114" s="4"/>
      <c r="C114" s="26"/>
      <c r="D114" s="34"/>
      <c r="E114" s="34"/>
    </row>
    <row r="115" spans="1:5" x14ac:dyDescent="0.25">
      <c r="A115" s="4"/>
      <c r="B115" s="4"/>
      <c r="C115" s="26"/>
      <c r="D115" s="34"/>
      <c r="E115" s="34"/>
    </row>
    <row r="116" spans="1:5" x14ac:dyDescent="0.25">
      <c r="A116" s="4"/>
      <c r="B116" s="4"/>
      <c r="C116" s="26"/>
      <c r="D116" s="34"/>
      <c r="E116" s="34"/>
    </row>
    <row r="117" spans="1:5" x14ac:dyDescent="0.25">
      <c r="A117" s="4"/>
      <c r="B117" s="4"/>
      <c r="C117" s="26"/>
      <c r="D117" s="34"/>
      <c r="E117" s="34"/>
    </row>
    <row r="118" spans="1:5" x14ac:dyDescent="0.25">
      <c r="A118" s="4"/>
      <c r="B118" s="4"/>
      <c r="C118" s="26"/>
      <c r="D118" s="34"/>
      <c r="E118" s="34"/>
    </row>
    <row r="119" spans="1:5" x14ac:dyDescent="0.25">
      <c r="A119" s="4"/>
      <c r="B119" s="4"/>
      <c r="C119" s="26"/>
      <c r="D119" s="34"/>
      <c r="E119" s="34"/>
    </row>
    <row r="120" spans="1:5" x14ac:dyDescent="0.25">
      <c r="A120" s="4"/>
      <c r="B120" s="4"/>
      <c r="C120" s="26"/>
      <c r="D120" s="34"/>
      <c r="E120" s="34"/>
    </row>
    <row r="121" spans="1:5" x14ac:dyDescent="0.25">
      <c r="A121" s="4"/>
      <c r="B121" s="4"/>
      <c r="C121" s="26"/>
      <c r="D121" s="34"/>
      <c r="E121" s="34"/>
    </row>
    <row r="122" spans="1:5" x14ac:dyDescent="0.25">
      <c r="A122" s="4"/>
      <c r="B122" s="4"/>
      <c r="C122" s="26"/>
      <c r="D122" s="34"/>
      <c r="E122" s="34"/>
    </row>
    <row r="123" spans="1:5" x14ac:dyDescent="0.25">
      <c r="A123" s="4"/>
      <c r="B123" s="4"/>
      <c r="C123" s="26"/>
      <c r="D123" s="34"/>
      <c r="E123" s="34"/>
    </row>
    <row r="124" spans="1:5" x14ac:dyDescent="0.25">
      <c r="A124" s="4"/>
      <c r="B124" s="4"/>
      <c r="C124" s="26"/>
      <c r="D124" s="34"/>
      <c r="E124" s="34"/>
    </row>
    <row r="125" spans="1:5" x14ac:dyDescent="0.25">
      <c r="A125" s="4"/>
      <c r="B125" s="4"/>
      <c r="C125" s="26"/>
      <c r="D125" s="34"/>
      <c r="E125" s="34"/>
    </row>
    <row r="126" spans="1:5" x14ac:dyDescent="0.25">
      <c r="A126" s="4"/>
      <c r="B126" s="4"/>
      <c r="C126" s="26"/>
      <c r="D126" s="34"/>
      <c r="E126" s="34"/>
    </row>
    <row r="127" spans="1:5" x14ac:dyDescent="0.25">
      <c r="A127" s="4"/>
      <c r="B127" s="4"/>
      <c r="C127" s="26"/>
      <c r="D127" s="34"/>
      <c r="E127" s="34"/>
    </row>
    <row r="128" spans="1:5" x14ac:dyDescent="0.25">
      <c r="A128" s="4"/>
      <c r="B128" s="4"/>
      <c r="C128" s="26"/>
      <c r="D128" s="34"/>
      <c r="E128" s="34"/>
    </row>
    <row r="129" spans="1:5" x14ac:dyDescent="0.25">
      <c r="A129" s="4"/>
      <c r="B129" s="4"/>
      <c r="C129" s="26"/>
      <c r="D129" s="34"/>
      <c r="E129" s="34"/>
    </row>
    <row r="130" spans="1:5" x14ac:dyDescent="0.25">
      <c r="A130" s="4"/>
      <c r="B130" s="4"/>
      <c r="C130" s="26"/>
      <c r="D130" s="34"/>
      <c r="E130" s="34"/>
    </row>
  </sheetData>
  <mergeCells count="8">
    <mergeCell ref="L4:N4"/>
    <mergeCell ref="A4:A5"/>
    <mergeCell ref="B4:B5"/>
    <mergeCell ref="A1:N1"/>
    <mergeCell ref="A2:E2"/>
    <mergeCell ref="C4:E4"/>
    <mergeCell ref="F4:H4"/>
    <mergeCell ref="I4:K4"/>
  </mergeCells>
  <pageMargins left="0.4" right="0.13" top="0.5" bottom="0.25" header="0.3" footer="0.3"/>
  <pageSetup paperSize="9" scale="81" fitToHeight="0" orientation="portrait" horizontalDpi="4294967295" verticalDpi="4294967295" r:id="rId1"/>
  <headerFooter>
    <oddHeader>&amp;C
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Bộ KHCN đề xuất</vt:lpstr>
      <vt:lpstr>'Tổng Bộ KHCN đề xuất'!Print_Titles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Lê Trung Hiếu</cp:lastModifiedBy>
  <cp:lastPrinted>2025-09-18T11:17:11Z</cp:lastPrinted>
  <dcterms:created xsi:type="dcterms:W3CDTF">2025-05-12T02:23:56Z</dcterms:created>
  <dcterms:modified xsi:type="dcterms:W3CDTF">2025-09-19T01:09:49Z</dcterms:modified>
</cp:coreProperties>
</file>